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7005" activeTab="0"/>
  </bookViews>
  <sheets>
    <sheet name="Rekapitulace" sheetId="1" r:id="rId1"/>
    <sheet name="ZU příjmy" sheetId="2" r:id="rId2"/>
    <sheet name="ZU výdaje" sheetId="3" r:id="rId3"/>
    <sheet name="ZUfinancování" sheetId="4" r:id="rId4"/>
    <sheet name="Investice" sheetId="5" r:id="rId5"/>
    <sheet name="dotace" sheetId="6" r:id="rId6"/>
    <sheet name="příspěvky na provoz" sheetId="7" r:id="rId7"/>
    <sheet name="fondy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kap14" localSheetId="1">'[1]Kap_61'!#REF!</definedName>
    <definedName name="_kap14" localSheetId="2">'[1]Kap_61'!#REF!</definedName>
    <definedName name="_kap14" localSheetId="3">'[1]Kap_61'!#REF!</definedName>
    <definedName name="_kap14">'[1]Kap_61'!#REF!</definedName>
    <definedName name="Excel_BuiltIn__FilterDatabase_10" localSheetId="1">'[1]Kap_20'!#REF!</definedName>
    <definedName name="Excel_BuiltIn__FilterDatabase_10" localSheetId="2">'[1]Kap_20'!#REF!</definedName>
    <definedName name="Excel_BuiltIn__FilterDatabase_10" localSheetId="3">'[1]Kap_20'!#REF!</definedName>
    <definedName name="Excel_BuiltIn__FilterDatabase_10">'[1]Kap_20'!#REF!</definedName>
    <definedName name="Excel_BuiltIn__FilterDatabase_11" localSheetId="1">'[1]Kap_22'!#REF!</definedName>
    <definedName name="Excel_BuiltIn__FilterDatabase_11" localSheetId="2">'[1]Kap_22'!#REF!</definedName>
    <definedName name="Excel_BuiltIn__FilterDatabase_11" localSheetId="3">'[1]Kap_22'!#REF!</definedName>
    <definedName name="Excel_BuiltIn__FilterDatabase_11">'[1]Kap_22'!#REF!</definedName>
    <definedName name="Excel_BuiltIn__FilterDatabase_12" localSheetId="1">'[1]Kap_23'!#REF!</definedName>
    <definedName name="Excel_BuiltIn__FilterDatabase_12" localSheetId="2">'[1]Kap_23'!#REF!</definedName>
    <definedName name="Excel_BuiltIn__FilterDatabase_12" localSheetId="3">'[1]Kap_23'!#REF!</definedName>
    <definedName name="Excel_BuiltIn__FilterDatabase_12">'[1]Kap_23'!#REF!</definedName>
    <definedName name="Excel_BuiltIn__FilterDatabase_13" localSheetId="1">'[1]Kap_31'!#REF!</definedName>
    <definedName name="Excel_BuiltIn__FilterDatabase_13" localSheetId="2">'[1]Kap_31'!#REF!</definedName>
    <definedName name="Excel_BuiltIn__FilterDatabase_13" localSheetId="3">'[1]Kap_31'!#REF!</definedName>
    <definedName name="Excel_BuiltIn__FilterDatabase_13">'[1]Kap_31'!#REF!</definedName>
    <definedName name="Excel_BuiltIn__FilterDatabase_14" localSheetId="1">'[1]Kap_61'!#REF!</definedName>
    <definedName name="Excel_BuiltIn__FilterDatabase_14" localSheetId="2">'[1]Kap_61'!#REF!</definedName>
    <definedName name="Excel_BuiltIn__FilterDatabase_14" localSheetId="3">'[1]Kap_61'!#REF!</definedName>
    <definedName name="Excel_BuiltIn__FilterDatabase_14">'[1]Kap_61'!#REF!</definedName>
    <definedName name="Excel_BuiltIn__FilterDatabase_3" localSheetId="1">'[1]Kap_12'!#REF!</definedName>
    <definedName name="Excel_BuiltIn__FilterDatabase_3" localSheetId="2">'[1]Kap_12'!#REF!</definedName>
    <definedName name="Excel_BuiltIn__FilterDatabase_3" localSheetId="3">'[1]Kap_12'!#REF!</definedName>
    <definedName name="Excel_BuiltIn__FilterDatabase_3">'[1]Kap_12'!#REF!</definedName>
    <definedName name="Excel_BuiltIn__FilterDatabase_4" localSheetId="1">'[1]Kap_13'!#REF!</definedName>
    <definedName name="Excel_BuiltIn__FilterDatabase_4" localSheetId="2">'[1]Kap_13'!#REF!</definedName>
    <definedName name="Excel_BuiltIn__FilterDatabase_4" localSheetId="3">'[1]Kap_13'!#REF!</definedName>
    <definedName name="Excel_BuiltIn__FilterDatabase_4">'[1]Kap_13'!#REF!</definedName>
    <definedName name="Excel_BuiltIn__FilterDatabase_5" localSheetId="1">'[1]Kap_14'!#REF!</definedName>
    <definedName name="Excel_BuiltIn__FilterDatabase_5" localSheetId="2">'[1]Kap_14'!#REF!</definedName>
    <definedName name="Excel_BuiltIn__FilterDatabase_5" localSheetId="3">'[1]Kap_14'!#REF!</definedName>
    <definedName name="Excel_BuiltIn__FilterDatabase_5">'[1]Kap_14'!#REF!</definedName>
    <definedName name="Excel_BuiltIn__FilterDatabase_6" localSheetId="1">'[1]Kap_15'!#REF!</definedName>
    <definedName name="Excel_BuiltIn__FilterDatabase_6" localSheetId="2">'[1]Kap_15'!#REF!</definedName>
    <definedName name="Excel_BuiltIn__FilterDatabase_6" localSheetId="3">'[1]Kap_15'!#REF!</definedName>
    <definedName name="Excel_BuiltIn__FilterDatabase_6">'[1]Kap_15'!#REF!</definedName>
    <definedName name="Excel_BuiltIn__FilterDatabase_7" localSheetId="1">'[1]Kap_16'!#REF!</definedName>
    <definedName name="Excel_BuiltIn__FilterDatabase_7" localSheetId="2">'[1]Kap_16'!#REF!</definedName>
    <definedName name="Excel_BuiltIn__FilterDatabase_7" localSheetId="3">'[1]Kap_16'!#REF!</definedName>
    <definedName name="Excel_BuiltIn__FilterDatabase_7">'[1]Kap_16'!#REF!</definedName>
    <definedName name="Excel_BuiltIn__FilterDatabase_8" localSheetId="1">'[1]Kap_18'!#REF!</definedName>
    <definedName name="Excel_BuiltIn__FilterDatabase_8" localSheetId="2">'[1]Kap_18'!#REF!</definedName>
    <definedName name="Excel_BuiltIn__FilterDatabase_8" localSheetId="3">'[1]Kap_18'!#REF!</definedName>
    <definedName name="Excel_BuiltIn__FilterDatabase_8">'[1]Kap_18'!#REF!</definedName>
    <definedName name="Excel_BuiltIn__FilterDatabase_9" localSheetId="1">'[1]Kap_19'!#REF!</definedName>
    <definedName name="Excel_BuiltIn__FilterDatabase_9" localSheetId="2">'[1]Kap_19'!#REF!</definedName>
    <definedName name="Excel_BuiltIn__FilterDatabase_9" localSheetId="3">'[1]Kap_19'!#REF!</definedName>
    <definedName name="Excel_BuiltIn__FilterDatabase_9">'[1]Kap_19'!#REF!</definedName>
    <definedName name="lll" localSheetId="1">'[1]Kap_12'!#REF!</definedName>
    <definedName name="lll" localSheetId="2">'[1]Kap_12'!#REF!</definedName>
    <definedName name="lll" localSheetId="3">'[1]Kap_12'!#REF!</definedName>
    <definedName name="lll">'[1]Kap_12'!#REF!</definedName>
    <definedName name="_xlnm.Print_Titles" localSheetId="1">'ZU příjmy'!$8:$9</definedName>
    <definedName name="_xlnm.Print_Titles" localSheetId="2">'ZU výdaje'!$9:$10</definedName>
    <definedName name="_xlnm.Print_Titles" localSheetId="3">'ZUfinancování'!$9:$10</definedName>
    <definedName name="_xlnm.Print_Area" localSheetId="5">'dotace'!$A$1:$K$23</definedName>
    <definedName name="_xlnm.Print_Area" localSheetId="7">'fondy'!$A$1:$K$47</definedName>
    <definedName name="_xlnm.Print_Area" localSheetId="4">'Investice'!$A$1:$E$53</definedName>
    <definedName name="_xlnm.Print_Area" localSheetId="6">'příspěvky na provoz'!$A$1:$K$41</definedName>
    <definedName name="_xlnm.Print_Area" localSheetId="0">'Rekapitulace'!$A$1:$G$31</definedName>
    <definedName name="_xlnm.Print_Area" localSheetId="1">'ZU příjmy'!$B$1:$N$70</definedName>
    <definedName name="_xlnm.Print_Area" localSheetId="2">'ZU výdaje'!$B$1:$N$141</definedName>
    <definedName name="_xlnm.Print_Area" localSheetId="3">'ZUfinancování'!$A$1:$L$21</definedName>
    <definedName name="tototot" localSheetId="1">'[2]Kap_18'!#REF!</definedName>
    <definedName name="tototot" localSheetId="2">'[2]Kap_18'!#REF!</definedName>
    <definedName name="tototot">'[2]Kap_18'!#REF!</definedName>
  </definedNames>
  <calcPr fullCalcOnLoad="1"/>
</workbook>
</file>

<file path=xl/sharedStrings.xml><?xml version="1.0" encoding="utf-8"?>
<sst xmlns="http://schemas.openxmlformats.org/spreadsheetml/2006/main" count="460" uniqueCount="370">
  <si>
    <t xml:space="preserve">                                                  </t>
  </si>
  <si>
    <t xml:space="preserve">              </t>
  </si>
  <si>
    <t>Město Holešov</t>
  </si>
  <si>
    <t xml:space="preserve">    </t>
  </si>
  <si>
    <t>Návrh rozpočtu na rok 2018</t>
  </si>
  <si>
    <t>I. PŘÍJMY</t>
  </si>
  <si>
    <t>1. Daňové příjmy</t>
  </si>
  <si>
    <t>2. Nedaňové příjmy</t>
  </si>
  <si>
    <t>3. Kapitálové příjmy</t>
  </si>
  <si>
    <t>4. Přijaté transfery</t>
  </si>
  <si>
    <t>PŘÍJMY CELKEM</t>
  </si>
  <si>
    <t>II. VÝDAJE</t>
  </si>
  <si>
    <t>1. Běžné výdaje</t>
  </si>
  <si>
    <t>2. Kapitálové výdaje</t>
  </si>
  <si>
    <t>III. FINANCOVÁNÍ</t>
  </si>
  <si>
    <t xml:space="preserve">1. Změny stavu krátkodobých prostředků na BÚ </t>
  </si>
  <si>
    <t>2. Uhrazené splátky dlouhodobých přijatých půjček</t>
  </si>
  <si>
    <t>Schválený rozpočet na rok 2017</t>
  </si>
  <si>
    <t>Upravený rozpočet k 30.9.2017</t>
  </si>
  <si>
    <t>VÝDAJE CELKEM</t>
  </si>
  <si>
    <t>3. Operace z účtů nemající charaktek příjmů a výdajů</t>
  </si>
  <si>
    <t>FINANCOVÁNÍ CELKEM</t>
  </si>
  <si>
    <t>SALDO PŘÍJMU a VÝDAJU</t>
  </si>
  <si>
    <t>Návrh rozpočtu na rok 2018 v tis. Kč</t>
  </si>
  <si>
    <t>Skutečnost k 30.9.2017</t>
  </si>
  <si>
    <t xml:space="preserve">Návrh závazných ukazatelů rozpočtu města Holešova na rok 2018 </t>
  </si>
  <si>
    <t>Příjmy</t>
  </si>
  <si>
    <t>ODDPA</t>
  </si>
  <si>
    <t>Popis</t>
  </si>
  <si>
    <t>Skutečnost 2016</t>
  </si>
  <si>
    <t>RS 2017</t>
  </si>
  <si>
    <t>RO 1</t>
  </si>
  <si>
    <t>RO 2</t>
  </si>
  <si>
    <t>RO 3</t>
  </si>
  <si>
    <t>RR 1</t>
  </si>
  <si>
    <t>RO 4</t>
  </si>
  <si>
    <t>RU 9/2017</t>
  </si>
  <si>
    <t>Čerpání 9/2017</t>
  </si>
  <si>
    <t>Předpoklad 2017</t>
  </si>
  <si>
    <t>Návrh 2018</t>
  </si>
  <si>
    <t>Daňové příjmy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</si>
  <si>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</si>
  <si>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</si>
  <si>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</si>
  <si>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</si>
  <si>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příjmu z právnických osob za obec</t>
  </si>
  <si>
    <t>Daň z přidané hodnoty</t>
  </si>
  <si>
    <t>Odvody za odnětí půdy ze ZPF</t>
  </si>
  <si>
    <t>Poplatek za likvidaci komunálního odpadu</t>
  </si>
  <si>
    <t>Poplatek ze psů</t>
  </si>
  <si>
    <t>Poplatek za užívání veřejného prostranství</t>
  </si>
  <si>
    <t>Příjmy ze vstupného</t>
  </si>
  <si>
    <t>Zrušené místní poplatky</t>
  </si>
  <si>
    <t>Příjmy za řidičské oprávnění</t>
  </si>
  <si>
    <t>Příjmy úhrad za dobývání nerostů a poplatků za geologické práce</t>
  </si>
  <si>
    <t xml:space="preserve">Ostatní odvody z vybraných činností a služeb </t>
  </si>
  <si>
    <t>Správní poplatky</t>
  </si>
  <si>
    <t>Daň z hazardních her</t>
  </si>
  <si>
    <t>Zrušený odvod z loterií a podobných her kromě z VHP</t>
  </si>
  <si>
    <t>Zrušený odvod z výherních hracích přístrojů</t>
  </si>
  <si>
    <t>Daň z nemovitostí</t>
  </si>
  <si>
    <t>Daňové příjmy celkem</t>
  </si>
  <si>
    <t>Nedaňové příjmy</t>
  </si>
  <si>
    <t>XXXX</t>
  </si>
  <si>
    <t>Příjmy z poskytování služeb a výrobků</t>
  </si>
  <si>
    <t>Příjmy z prodeje zboží</t>
  </si>
  <si>
    <t>Ostatní příjmy z vlastní činnosti</t>
  </si>
  <si>
    <t>Odvody příspěvkových organizací</t>
  </si>
  <si>
    <t>Příjmy z pronájmů pozemku</t>
  </si>
  <si>
    <t>Příjmy z pronájmu ostatních nemovitostí</t>
  </si>
  <si>
    <t>Ostatní příjmy z pronájmu majetku</t>
  </si>
  <si>
    <t>Příjmy z úroků</t>
  </si>
  <si>
    <t>Příjmy z podílu na zisku a dividend</t>
  </si>
  <si>
    <t>Sankční platby přijaté od jiných subjektů</t>
  </si>
  <si>
    <t>Ostatní přijaté vratky transferů</t>
  </si>
  <si>
    <t>Přijaté neinvestiční dary</t>
  </si>
  <si>
    <t>Přijaté pojistné náhrady</t>
  </si>
  <si>
    <t>Přijaté nekapitálové příspěvky a náhrady</t>
  </si>
  <si>
    <t>Ostatní nedaňové příjmy</t>
  </si>
  <si>
    <t>Příjmy z úhrad dobývacího prostoru a z vydobytých nerostů</t>
  </si>
  <si>
    <t>3611, 6310</t>
  </si>
  <si>
    <t>Splátky půjčených prostředků od obyvatelstva</t>
  </si>
  <si>
    <t>Nedaňové příjmy celkem</t>
  </si>
  <si>
    <t>Kapitálové příjmy</t>
  </si>
  <si>
    <t>Příjmy z prodeje pozemků</t>
  </si>
  <si>
    <t>Přijaté dary na pořízení dlouhodobého majetku</t>
  </si>
  <si>
    <t>Kapitálové příjmy celkem</t>
  </si>
  <si>
    <t>Dotace</t>
  </si>
  <si>
    <t>Neinvestiční přijaté transfery z VPS SR</t>
  </si>
  <si>
    <t>Souhrnný dotační vztah</t>
  </si>
  <si>
    <t>Ostatní neinvestiční přijaté transfery ze SR</t>
  </si>
  <si>
    <t xml:space="preserve">Neinvestiční přijaté transfery od obcí </t>
  </si>
  <si>
    <t>Neinvestiční přijaté transfery od krajů</t>
  </si>
  <si>
    <t>Ostatní investiční přijaté transfery ze SR</t>
  </si>
  <si>
    <t>Investiční přijaté transfery od regionálních rad</t>
  </si>
  <si>
    <t>Dotace celkem</t>
  </si>
  <si>
    <t>Příjmy celkem</t>
  </si>
  <si>
    <t>Skutečnost roku 2016</t>
  </si>
  <si>
    <t>Výdaje</t>
  </si>
  <si>
    <t>SR 2017</t>
  </si>
  <si>
    <t>UR 2017</t>
  </si>
  <si>
    <t>Zemědělství a lesní hospodářství</t>
  </si>
  <si>
    <t>Ozdravování zvířat a plodin</t>
  </si>
  <si>
    <t>Správa v lesním hospodářství</t>
  </si>
  <si>
    <t>Celospolečenské funkce lesů</t>
  </si>
  <si>
    <t>Celkem OD 10</t>
  </si>
  <si>
    <t>Průmysl, stavebnictví, obchod a služby</t>
  </si>
  <si>
    <t>Sběr a zpracování druhotných surovin</t>
  </si>
  <si>
    <t>Cestovní ruch</t>
  </si>
  <si>
    <t>Ostatní správa v průmyslu, stavebnictví, obchodu a službách</t>
  </si>
  <si>
    <t>Celkem OD 21</t>
  </si>
  <si>
    <t>Doprava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</si>
  <si>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</si>
  <si>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</si>
  <si>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</si>
  <si>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</si>
  <si>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</si>
  <si>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Ostatní záležitosti v dopravě</t>
  </si>
  <si>
    <t>Celkem OD 22</t>
  </si>
  <si>
    <t>Vodní hospodářství</t>
  </si>
  <si>
    <t>Pitná voda</t>
  </si>
  <si>
    <t>Odvádění a čištění odpadních vod a nakládání s kaly</t>
  </si>
  <si>
    <t>Protierozní opatření</t>
  </si>
  <si>
    <t>Celkem OD 23</t>
  </si>
  <si>
    <t>Vzdělávání</t>
  </si>
  <si>
    <t>Mateřské školy</t>
  </si>
  <si>
    <t>Základní školy</t>
  </si>
  <si>
    <t>Ostatní záležitosti předškolního vzdělávání</t>
  </si>
  <si>
    <t>Školní stravování</t>
  </si>
  <si>
    <t>Celkem OD 31</t>
  </si>
  <si>
    <t>Kultura, církve a sdělovací prostředky</t>
  </si>
  <si>
    <t>Filmová tvorba, distribuce, kina a shromažďování audiovizuálních archiválií</t>
  </si>
  <si>
    <t>Činnosti knihovnické</t>
  </si>
  <si>
    <t>Ostatní záležitosti kultury</t>
  </si>
  <si>
    <t>Zachování a obnova kulturních památek</t>
  </si>
  <si>
    <t>Pořízení, zachování a obnova hodnot místního, kulturního, národního a historického povědomí</t>
  </si>
  <si>
    <t>dle povahy</t>
  </si>
  <si>
    <t>Činnosti registrovaných církví a náboženských společností</t>
  </si>
  <si>
    <t>Ostatní záležitosti sdělovacích prostředků - Holešovsko</t>
  </si>
  <si>
    <t>Zájmová činnost v kultuře</t>
  </si>
  <si>
    <t>Ostatní záležitosti kultury, církví a náboženských společností</t>
  </si>
  <si>
    <t>Celkem OD 33</t>
  </si>
  <si>
    <t>Tělovýchova a zájmová činnost</t>
  </si>
  <si>
    <t>Sportovní zařízení v majetku obce</t>
  </si>
  <si>
    <t>Ostatní tělovýchovná činnost</t>
  </si>
  <si>
    <t>Využití volného času dětí a mládeže</t>
  </si>
  <si>
    <t>Celkem OD 34</t>
  </si>
  <si>
    <t>Zdravotnictví</t>
  </si>
  <si>
    <t>Ostatní nemocnice</t>
  </si>
  <si>
    <t>Pomoc zdravotně postiženým</t>
  </si>
  <si>
    <t>Bydlení, komunální služby a územní rozvoj</t>
  </si>
  <si>
    <t>Podpora individuální bytové výstavby</t>
  </si>
  <si>
    <t>Bytové hospodářství</t>
  </si>
  <si>
    <t>Nebytové hospodářství</t>
  </si>
  <si>
    <t>Veřejné osvětlení</t>
  </si>
  <si>
    <t>Pohřebnictví</t>
  </si>
  <si>
    <t>Lokální zásobování teplem</t>
  </si>
  <si>
    <t>Územní plánování</t>
  </si>
  <si>
    <t>Územní rozvoj</t>
  </si>
  <si>
    <t>Komunální služby a územní rozvoj j.n.</t>
  </si>
  <si>
    <t>Celkem OD 36</t>
  </si>
  <si>
    <t>Ochrana životního prostředí</t>
  </si>
  <si>
    <t>Sběr a svoz komunálních odpadů</t>
  </si>
  <si>
    <t>Ostatní nakládání s odpady</t>
  </si>
  <si>
    <t>Monitoring půdy a podzemní vody</t>
  </si>
  <si>
    <t>Protierozní, protilavinová a protipožární ochrana</t>
  </si>
  <si>
    <t>Péče o vzhled obcí a veřejnou zeleň</t>
  </si>
  <si>
    <t>Celkem OD 37</t>
  </si>
  <si>
    <t>Ostatní činnosti související se službami pro obyvatelstvo</t>
  </si>
  <si>
    <t>Ostatní činnosti související  se službami pro obyvatelstvo</t>
  </si>
  <si>
    <t>Celkem OD 39</t>
  </si>
  <si>
    <t>Dávky a podpory v sociálním zabezpečení</t>
  </si>
  <si>
    <t>Ostatní dávky povahy sociálního zabezpečení j.n.</t>
  </si>
  <si>
    <t>Celkem OD 41</t>
  </si>
  <si>
    <t>Sociální péče</t>
  </si>
  <si>
    <t>Sociální pomoc osobám v hmotné nouzi a občanům sociálně nepřizpůsobivým</t>
  </si>
  <si>
    <t>Ostatní sociální péče a pomoc ostatním skupinám obyvatelstva</t>
  </si>
  <si>
    <t>Domovy pro seniory</t>
  </si>
  <si>
    <t>Osobní asistence, pečovatelská služba a podpora samostatného bydlení</t>
  </si>
  <si>
    <t>Ostatní služby a činnosti v oblasti sociální péče</t>
  </si>
  <si>
    <t>Raná péče a sociálně aktivizační služby pro rodiny s dětmi</t>
  </si>
  <si>
    <t>Terénní programy</t>
  </si>
  <si>
    <t>Ostatní záležitosti sociálních věcí a politiky zaměstnanosti</t>
  </si>
  <si>
    <t>Celkem OD 43</t>
  </si>
  <si>
    <t>Civilní připravenost na civilní stavy</t>
  </si>
  <si>
    <t>Ochrana obyvatelstva</t>
  </si>
  <si>
    <t>Celkem OD 52</t>
  </si>
  <si>
    <t>Bezpečnost a veřejný pořádek</t>
  </si>
  <si>
    <t>Ostatní záležitosti bezpečnosti, veřejného pořádku</t>
  </si>
  <si>
    <t>Celkem OD 53</t>
  </si>
  <si>
    <t>Požární ochrana a integrovaný záchranný systém</t>
  </si>
  <si>
    <t>Požární ochrana - dobrovolná část</t>
  </si>
  <si>
    <t>Celkem OD 55</t>
  </si>
  <si>
    <t>Státní moc, státní správa</t>
  </si>
  <si>
    <t>Zastupitelstva obcí</t>
  </si>
  <si>
    <t>Volba prezidenta republiky</t>
  </si>
  <si>
    <t>Činnost místní správy</t>
  </si>
  <si>
    <t>Celkem OD 61</t>
  </si>
  <si>
    <t>Finanční operace</t>
  </si>
  <si>
    <t>Obecné příjmy a výdaje z finančních operací</t>
  </si>
  <si>
    <t>Pojištění - funkčně nespecifikované</t>
  </si>
  <si>
    <t>Převody vlastním fondům v rozpočtech územní úrovně</t>
  </si>
  <si>
    <t>dle akce</t>
  </si>
  <si>
    <t>Soudní a mimosoudní rehabilitace</t>
  </si>
  <si>
    <t>Celkem OD 63</t>
  </si>
  <si>
    <t>Ostatní činnosti</t>
  </si>
  <si>
    <t>Finanční vypořádání minulých let</t>
  </si>
  <si>
    <t>Ostatní finanční operace</t>
  </si>
  <si>
    <t>Celkem OD 64</t>
  </si>
  <si>
    <t>Financování</t>
  </si>
  <si>
    <t>Pol.</t>
  </si>
  <si>
    <t>Schválený rozpočet 2017</t>
  </si>
  <si>
    <t>Upravený rozpočet 2017</t>
  </si>
  <si>
    <t>Čerpání 2016</t>
  </si>
  <si>
    <t>Rozpočet 2026</t>
  </si>
  <si>
    <t>Rozpočet 2027</t>
  </si>
  <si>
    <t>Rozpočet 2028</t>
  </si>
  <si>
    <t>Rozpočet 2029</t>
  </si>
  <si>
    <t>Rozpočet 2030</t>
  </si>
  <si>
    <t>Rozpočet 2031</t>
  </si>
  <si>
    <t>Odbor finanční - ORJ. 11</t>
  </si>
  <si>
    <t>Zůstatek prostředků na bankovních účtech z předchozího roku zapojených do rozpočtu roku následujícího</t>
  </si>
  <si>
    <t>Uhrazené splátky dlouhodobých přijatých půjčených prostředků - ČMZRB (vodovod Dobrotice)</t>
  </si>
  <si>
    <t xml:space="preserve">Uhrazené splátky dlouhodobých přijatých půjčených prostředků - ČS (stavba JVO) </t>
  </si>
  <si>
    <t>Uhrazené splátky dlouhodobých přijatých půjčených prostředků - KB (výkup pozemků JVO)</t>
  </si>
  <si>
    <t>Uhrazené splátky dlouhodobých přijatých půjčených prostředků - ČSOB (kanalizace Količín - Tučapy)</t>
  </si>
  <si>
    <t>Celkem ORJ 11</t>
  </si>
  <si>
    <t>Financování celkem</t>
  </si>
  <si>
    <t>Operace nemající charakter příjmů a výdajů (pro účtování DPH)</t>
  </si>
  <si>
    <t>6121</t>
  </si>
  <si>
    <t>Rekonstrukce ploch náměstí sv. Anny</t>
  </si>
  <si>
    <t>PD chodník krátká</t>
  </si>
  <si>
    <t>Chodník Dobrotice</t>
  </si>
  <si>
    <t>2221</t>
  </si>
  <si>
    <t>Terminál nádraží</t>
  </si>
  <si>
    <t>2321</t>
  </si>
  <si>
    <t>Kanalizace k hájence a zookoutku</t>
  </si>
  <si>
    <t>3111</t>
  </si>
  <si>
    <t>Zateplení MŠ Havlíčkova</t>
  </si>
  <si>
    <t>3115</t>
  </si>
  <si>
    <t>Sedlová střecha MS Srdíčko</t>
  </si>
  <si>
    <t>3326</t>
  </si>
  <si>
    <t>3412</t>
  </si>
  <si>
    <t>3421</t>
  </si>
  <si>
    <t>3612</t>
  </si>
  <si>
    <t>3613</t>
  </si>
  <si>
    <t>3631</t>
  </si>
  <si>
    <t>3632</t>
  </si>
  <si>
    <t>3722</t>
  </si>
  <si>
    <t>6171</t>
  </si>
  <si>
    <t>261</t>
  </si>
  <si>
    <t>5311</t>
  </si>
  <si>
    <t>6122</t>
  </si>
  <si>
    <t>5399</t>
  </si>
  <si>
    <t>5512</t>
  </si>
  <si>
    <t>6123</t>
  </si>
  <si>
    <t>6130</t>
  </si>
  <si>
    <t>3319</t>
  </si>
  <si>
    <t>6351</t>
  </si>
  <si>
    <t>3611</t>
  </si>
  <si>
    <t>6460</t>
  </si>
  <si>
    <t xml:space="preserve">ODPA </t>
  </si>
  <si>
    <t>POL</t>
  </si>
  <si>
    <t>ORG</t>
  </si>
  <si>
    <t>Dotace Technickým službám na úhradu ztráty odpadového centra</t>
  </si>
  <si>
    <t>Dotace Tepelnému hospodářství na úhradu ztráty krytého bazánu</t>
  </si>
  <si>
    <t>Dotace Technickým službám na úhradu energií a oprav na koupališti</t>
  </si>
  <si>
    <t>Dotace společnosti ARGO Zlín na terénní program</t>
  </si>
  <si>
    <t>Dotace Charitě Kroměříž na provoz K centra plus</t>
  </si>
  <si>
    <t>Dotace Potravinové bance ve Zlínském kraji na provoz</t>
  </si>
  <si>
    <t>I</t>
  </si>
  <si>
    <t>ODPA</t>
  </si>
  <si>
    <t>Text</t>
  </si>
  <si>
    <t>částka</t>
  </si>
  <si>
    <t>Územní studie (Kozrálov, Želkov, předzámčí, obora)</t>
  </si>
  <si>
    <t>Rekonstrukce komunikace Bezručova (Pokorný - cihelna)</t>
  </si>
  <si>
    <t>PD komunikace Plačkov, Grohova, Očadlíkova - doplatek</t>
  </si>
  <si>
    <t>878</t>
  </si>
  <si>
    <t>PD cyklostezka Bořenovská</t>
  </si>
  <si>
    <t>881</t>
  </si>
  <si>
    <t>232</t>
  </si>
  <si>
    <t>110</t>
  </si>
  <si>
    <t>876</t>
  </si>
  <si>
    <t>202</t>
  </si>
  <si>
    <t>3313</t>
  </si>
  <si>
    <t>PD rekonstrukce kina</t>
  </si>
  <si>
    <t>Rekonstrukce čp. tvz. Masné krámy</t>
  </si>
  <si>
    <t>235</t>
  </si>
  <si>
    <t>Rekonstrukce koupaliště ve Všetulích</t>
  </si>
  <si>
    <t>212</t>
  </si>
  <si>
    <t>PD rekonstrukce bazénu + realizace</t>
  </si>
  <si>
    <t xml:space="preserve">Vybudování dětského hřiště a workoutu </t>
  </si>
  <si>
    <t>Zateplení čp. 55</t>
  </si>
  <si>
    <t>Odvlhčení Pivovarská čp. 1419 a příprava parkoviště</t>
  </si>
  <si>
    <t>Rekonstrukce VO</t>
  </si>
  <si>
    <t>Kolumbárium a veřejný hrob</t>
  </si>
  <si>
    <t>Zhotovená nových stanovišť pro tříděný odpad</t>
  </si>
  <si>
    <t>Rekonstrukce elektroinstalace Masarykova 628</t>
  </si>
  <si>
    <t>Nové schody MěÚ na Tovární ulici</t>
  </si>
  <si>
    <t>Zakoupení nového laserového měřiče</t>
  </si>
  <si>
    <t>Instalace kamer na ul. 6. května, Bořenovská, MěÚ</t>
  </si>
  <si>
    <t>Zakoupení hlasovacího zařízení</t>
  </si>
  <si>
    <t>Zakoupení vozidla Avia pro hasiče Holešov</t>
  </si>
  <si>
    <t>Zakoupení vozidla pro hasiče Dobrotice</t>
  </si>
  <si>
    <t>Zakoupení vozidla pro hasiče Tučapy</t>
  </si>
  <si>
    <t>3639</t>
  </si>
  <si>
    <t>Výkup pozemků</t>
  </si>
  <si>
    <t>Investiční příspěvek MKS na zakoupení podia</t>
  </si>
  <si>
    <t>půjčky FRB</t>
  </si>
  <si>
    <t>CELKEM</t>
  </si>
  <si>
    <t>Dotace Římskokatolické farnosti na projekt Otevřené brány</t>
  </si>
  <si>
    <t>Dotace Charitě na provoz pečovatelské služby a úhradu energií</t>
  </si>
  <si>
    <t>Dotace Charitě na sociálně aktivizační služby a nízkoprahové zařízení</t>
  </si>
  <si>
    <t>Rezerva pro případné žádosti na sociální služby</t>
  </si>
  <si>
    <t>Dotace z.s. Atletika na rekonstrukci stadionu Míru</t>
  </si>
  <si>
    <t>Neinvestiční příspěvky na provoz v tis. Kč</t>
  </si>
  <si>
    <t>Mateřská škola Grohova</t>
  </si>
  <si>
    <t>Mateřské škola Sluníčko Havlíčkova</t>
  </si>
  <si>
    <t>Mateřská škola Masarykova</t>
  </si>
  <si>
    <t>1. základní škola</t>
  </si>
  <si>
    <t>2. základní škola</t>
  </si>
  <si>
    <t>3. základní škola</t>
  </si>
  <si>
    <t>Ústřední školní jíddelna</t>
  </si>
  <si>
    <t>Městské kulturní středisko</t>
  </si>
  <si>
    <t>SVČ TYMY Holešov</t>
  </si>
  <si>
    <t>Mikroregion Holešovsko</t>
  </si>
  <si>
    <t>Centrum pro seniory</t>
  </si>
  <si>
    <t>Neinvestiční příspěvky účelové v tis. Kč</t>
  </si>
  <si>
    <t>Správa a údržba hřiště u 3. základní školy</t>
  </si>
  <si>
    <t>Provoz kašny v zámku</t>
  </si>
  <si>
    <t>Vyvornání závazků zámecké restaurace</t>
  </si>
  <si>
    <t>Příspěvky celkem</t>
  </si>
  <si>
    <t>Odvody celkem</t>
  </si>
  <si>
    <t>Peněžní fondy v tis. Kč</t>
  </si>
  <si>
    <t>Příděl</t>
  </si>
  <si>
    <t>Zdroje celkem</t>
  </si>
  <si>
    <t>Splátky půjček</t>
  </si>
  <si>
    <t>Čerpání celkem</t>
  </si>
  <si>
    <t>nákup ostatních služeb</t>
  </si>
  <si>
    <t>Pohoštění</t>
  </si>
  <si>
    <t>Věcné dary</t>
  </si>
  <si>
    <t>Ostatní neinvestiční transfery obyvatelstvu</t>
  </si>
  <si>
    <t>Neinvestiční půjčené prostředky obyvatelstvu</t>
  </si>
  <si>
    <t>Služby peněžních ústavů</t>
  </si>
  <si>
    <t>Sociální fond</t>
  </si>
  <si>
    <t>Fond rozvoje bydlení</t>
  </si>
  <si>
    <t>Příjmy z úroků (z půjček)</t>
  </si>
  <si>
    <t>Investiční půjčené prostředky obyvatelstvu</t>
  </si>
  <si>
    <t>Fond kultury, sportu a vzdělávání</t>
  </si>
  <si>
    <t>Dotace z programu akce milion</t>
  </si>
  <si>
    <t>Dotace z programu Mimořádné dotace</t>
  </si>
  <si>
    <t>z toho Atletika</t>
  </si>
  <si>
    <t>z toho Muzika</t>
  </si>
  <si>
    <t>z toho Cyklomaraton Drásal</t>
  </si>
  <si>
    <t>Dotace na mládežnická družstva</t>
  </si>
  <si>
    <t>Dotace na tělocvičny</t>
  </si>
  <si>
    <t>Návrh závazných ukazatelů rozpočtu města Holešova na rok 2018</t>
  </si>
  <si>
    <t>Vybudování kruhové křižovatky u gymnázia</t>
  </si>
  <si>
    <t>Revitalizace ulice 6. května - doplatek</t>
  </si>
  <si>
    <t>Propojení parkoviště bazénu a MěÚ na Tovární ulici</t>
  </si>
  <si>
    <t>Oranžové hřiště u 2. základní školy</t>
  </si>
  <si>
    <t>Rekonstrukce části šaten stadion Míru</t>
  </si>
  <si>
    <t>Neinvestiční transfery v tis. Kč</t>
  </si>
  <si>
    <t>Neinvestiční transfery celkem</t>
  </si>
  <si>
    <t>Odvody přebytků organizací s přímým vztahem v tis. Kč</t>
  </si>
  <si>
    <t>Odvod prostředků do rozpočtu města</t>
  </si>
  <si>
    <t>Rozpočtová skladba Fondu kultury, sportu a vzdělávání bude měněna podle uzavřených veřejnoprávních smluv</t>
  </si>
  <si>
    <t>V Holešově dne 1.12.2017</t>
  </si>
  <si>
    <t>Mgr. Rudolf Seifert, v.r.</t>
  </si>
  <si>
    <t>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</si>
</sst>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u val="single"/>
      <sz val="18"/>
      <name val="Arial CE"/>
      <family val="2"/>
    </font>
    <font>
      <b/>
      <i/>
      <u val="single"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/>
      <top style="thin">
        <color indexed="8"/>
      </top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/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33" borderId="0" xfId="49" applyNumberFormat="1" applyFont="1" applyFill="1" applyAlignment="1">
      <alignment horizontal="center"/>
      <protection/>
    </xf>
    <xf numFmtId="0" fontId="5" fillId="34" borderId="0" xfId="49" applyNumberFormat="1" applyFont="1" applyFill="1" applyBorder="1" applyAlignment="1">
      <alignment horizontal="center"/>
      <protection/>
    </xf>
    <xf numFmtId="3" fontId="3" fillId="35" borderId="0" xfId="49" applyNumberFormat="1" applyFont="1" applyFill="1">
      <alignment/>
      <protection/>
    </xf>
    <xf numFmtId="0" fontId="0" fillId="0" borderId="0" xfId="49" applyFont="1">
      <alignment/>
      <protection/>
    </xf>
    <xf numFmtId="0" fontId="0" fillId="34" borderId="0" xfId="49" applyFont="1" applyFill="1" applyBorder="1" applyAlignment="1">
      <alignment wrapText="1"/>
      <protection/>
    </xf>
    <xf numFmtId="0" fontId="6" fillId="34" borderId="0" xfId="49" applyNumberFormat="1" applyFont="1" applyFill="1" applyBorder="1" applyAlignment="1">
      <alignment horizontal="left"/>
      <protection/>
    </xf>
    <xf numFmtId="0" fontId="0" fillId="34" borderId="10" xfId="49" applyFont="1" applyFill="1" applyBorder="1" applyAlignment="1">
      <alignment wrapText="1"/>
      <protection/>
    </xf>
    <xf numFmtId="0" fontId="3" fillId="0" borderId="11" xfId="49" applyFont="1" applyFill="1" applyBorder="1" applyAlignment="1">
      <alignment horizontal="center" wrapText="1"/>
      <protection/>
    </xf>
    <xf numFmtId="1" fontId="0" fillId="0" borderId="0" xfId="49" applyNumberFormat="1" applyFont="1" applyAlignment="1">
      <alignment horizontal="center"/>
      <protection/>
    </xf>
    <xf numFmtId="1" fontId="0" fillId="0" borderId="12" xfId="49" applyNumberFormat="1" applyFont="1" applyFill="1" applyBorder="1" applyAlignment="1">
      <alignment horizontal="center"/>
      <protection/>
    </xf>
    <xf numFmtId="1" fontId="0" fillId="0" borderId="13" xfId="49" applyNumberFormat="1" applyFont="1" applyFill="1" applyBorder="1" applyAlignment="1">
      <alignment horizontal="center"/>
      <protection/>
    </xf>
    <xf numFmtId="0" fontId="0" fillId="0" borderId="14" xfId="49" applyFont="1" applyFill="1" applyBorder="1">
      <alignment/>
      <protection/>
    </xf>
    <xf numFmtId="0" fontId="0" fillId="0" borderId="0" xfId="49" applyFont="1" applyFill="1">
      <alignment/>
      <protection/>
    </xf>
    <xf numFmtId="1" fontId="3" fillId="0" borderId="12" xfId="49" applyNumberFormat="1" applyFont="1" applyBorder="1" applyAlignment="1">
      <alignment horizontal="center"/>
      <protection/>
    </xf>
    <xf numFmtId="0" fontId="3" fillId="0" borderId="0" xfId="49" applyFont="1">
      <alignment/>
      <protection/>
    </xf>
    <xf numFmtId="3" fontId="3" fillId="0" borderId="0" xfId="49" applyNumberFormat="1" applyFont="1" applyFill="1">
      <alignment/>
      <protection/>
    </xf>
    <xf numFmtId="1" fontId="35" fillId="0" borderId="0" xfId="49" applyNumberFormat="1" applyFont="1" applyAlignment="1">
      <alignment horizontal="center"/>
      <protection/>
    </xf>
    <xf numFmtId="1" fontId="52" fillId="0" borderId="0" xfId="49" applyNumberFormat="1" applyFont="1" applyAlignment="1">
      <alignment horizontal="center"/>
      <protection/>
    </xf>
    <xf numFmtId="0" fontId="0" fillId="0" borderId="15" xfId="48" applyFont="1" applyFill="1" applyBorder="1">
      <alignment/>
      <protection/>
    </xf>
    <xf numFmtId="0" fontId="52" fillId="0" borderId="15" xfId="49" applyFont="1" applyFill="1" applyBorder="1" applyAlignment="1">
      <alignment wrapText="1"/>
      <protection/>
    </xf>
    <xf numFmtId="3" fontId="3" fillId="0" borderId="10" xfId="49" applyNumberFormat="1" applyFont="1" applyFill="1" applyBorder="1">
      <alignment/>
      <protection/>
    </xf>
    <xf numFmtId="0" fontId="52" fillId="0" borderId="16" xfId="49" applyFont="1" applyFill="1" applyBorder="1" applyAlignment="1">
      <alignment wrapText="1"/>
      <protection/>
    </xf>
    <xf numFmtId="3" fontId="3" fillId="0" borderId="17" xfId="49" applyNumberFormat="1" applyFont="1" applyFill="1" applyBorder="1">
      <alignment/>
      <protection/>
    </xf>
    <xf numFmtId="0" fontId="0" fillId="0" borderId="13" xfId="49" applyFont="1" applyFill="1" applyBorder="1">
      <alignment/>
      <protection/>
    </xf>
    <xf numFmtId="3" fontId="3" fillId="0" borderId="0" xfId="49" applyNumberFormat="1" applyFont="1" applyFill="1" applyBorder="1">
      <alignment/>
      <protection/>
    </xf>
    <xf numFmtId="1" fontId="3" fillId="0" borderId="0" xfId="49" applyNumberFormat="1" applyFont="1" applyAlignment="1">
      <alignment horizontal="center"/>
      <protection/>
    </xf>
    <xf numFmtId="1" fontId="8" fillId="0" borderId="18" xfId="49" applyNumberFormat="1" applyFont="1" applyBorder="1" applyAlignment="1">
      <alignment horizontal="center"/>
      <protection/>
    </xf>
    <xf numFmtId="0" fontId="8" fillId="0" borderId="0" xfId="49" applyFont="1">
      <alignment/>
      <protection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center" wrapText="1"/>
    </xf>
    <xf numFmtId="0" fontId="0" fillId="36" borderId="11" xfId="0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3" fillId="0" borderId="19" xfId="49" applyNumberFormat="1" applyFont="1" applyFill="1" applyBorder="1">
      <alignment/>
      <protection/>
    </xf>
    <xf numFmtId="3" fontId="3" fillId="0" borderId="20" xfId="49" applyNumberFormat="1" applyFont="1" applyFill="1" applyBorder="1">
      <alignment/>
      <protection/>
    </xf>
    <xf numFmtId="3" fontId="3" fillId="0" borderId="21" xfId="49" applyNumberFormat="1" applyFont="1" applyFill="1" applyBorder="1">
      <alignment/>
      <protection/>
    </xf>
    <xf numFmtId="3" fontId="3" fillId="0" borderId="22" xfId="49" applyNumberFormat="1" applyFont="1" applyFill="1" applyBorder="1">
      <alignment/>
      <protection/>
    </xf>
    <xf numFmtId="0" fontId="0" fillId="0" borderId="15" xfId="49" applyFont="1" applyFill="1" applyBorder="1" applyAlignment="1">
      <alignment wrapText="1"/>
      <protection/>
    </xf>
    <xf numFmtId="0" fontId="0" fillId="0" borderId="23" xfId="49" applyFont="1" applyFill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center" wrapText="1"/>
      <protection/>
    </xf>
    <xf numFmtId="0" fontId="0" fillId="0" borderId="16" xfId="49" applyFont="1" applyFill="1" applyBorder="1" applyAlignment="1">
      <alignment wrapText="1"/>
      <protection/>
    </xf>
    <xf numFmtId="0" fontId="0" fillId="0" borderId="10" xfId="49" applyFont="1" applyFill="1" applyBorder="1" applyAlignment="1">
      <alignment horizontal="center" wrapText="1"/>
      <protection/>
    </xf>
    <xf numFmtId="3" fontId="3" fillId="0" borderId="16" xfId="49" applyNumberFormat="1" applyFont="1" applyFill="1" applyBorder="1">
      <alignment/>
      <protection/>
    </xf>
    <xf numFmtId="0" fontId="0" fillId="0" borderId="22" xfId="49" applyFont="1" applyFill="1" applyBorder="1" applyAlignment="1">
      <alignment wrapText="1"/>
      <protection/>
    </xf>
    <xf numFmtId="0" fontId="0" fillId="0" borderId="24" xfId="49" applyFont="1" applyFill="1" applyBorder="1">
      <alignment/>
      <protection/>
    </xf>
    <xf numFmtId="3" fontId="3" fillId="0" borderId="24" xfId="49" applyNumberFormat="1" applyFont="1" applyFill="1" applyBorder="1">
      <alignment/>
      <protection/>
    </xf>
    <xf numFmtId="0" fontId="3" fillId="0" borderId="0" xfId="49" applyFont="1" applyFill="1" applyBorder="1" applyAlignment="1">
      <alignment wrapText="1"/>
      <protection/>
    </xf>
    <xf numFmtId="0" fontId="0" fillId="0" borderId="25" xfId="49" applyFont="1" applyFill="1" applyBorder="1" applyAlignment="1">
      <alignment horizontal="center" wrapText="1"/>
      <protection/>
    </xf>
    <xf numFmtId="3" fontId="3" fillId="36" borderId="0" xfId="49" applyNumberFormat="1" applyFont="1" applyFill="1">
      <alignment/>
      <protection/>
    </xf>
    <xf numFmtId="0" fontId="0" fillId="36" borderId="14" xfId="49" applyFont="1" applyFill="1" applyBorder="1">
      <alignment/>
      <protection/>
    </xf>
    <xf numFmtId="3" fontId="3" fillId="36" borderId="21" xfId="49" applyNumberFormat="1" applyFont="1" applyFill="1" applyBorder="1">
      <alignment/>
      <protection/>
    </xf>
    <xf numFmtId="3" fontId="3" fillId="36" borderId="19" xfId="49" applyNumberFormat="1" applyFont="1" applyFill="1" applyBorder="1">
      <alignment/>
      <protection/>
    </xf>
    <xf numFmtId="3" fontId="3" fillId="36" borderId="26" xfId="49" applyNumberFormat="1" applyFont="1" applyFill="1" applyBorder="1">
      <alignment/>
      <protection/>
    </xf>
    <xf numFmtId="3" fontId="3" fillId="36" borderId="22" xfId="49" applyNumberFormat="1" applyFont="1" applyFill="1" applyBorder="1">
      <alignment/>
      <protection/>
    </xf>
    <xf numFmtId="3" fontId="3" fillId="36" borderId="10" xfId="49" applyNumberFormat="1" applyFont="1" applyFill="1" applyBorder="1">
      <alignment/>
      <protection/>
    </xf>
    <xf numFmtId="0" fontId="0" fillId="36" borderId="0" xfId="49" applyFont="1" applyFill="1">
      <alignment/>
      <protection/>
    </xf>
    <xf numFmtId="3" fontId="3" fillId="36" borderId="20" xfId="49" applyNumberFormat="1" applyFont="1" applyFill="1" applyBorder="1">
      <alignment/>
      <protection/>
    </xf>
    <xf numFmtId="3" fontId="3" fillId="36" borderId="17" xfId="49" applyNumberFormat="1" applyFont="1" applyFill="1" applyBorder="1">
      <alignment/>
      <protection/>
    </xf>
    <xf numFmtId="0" fontId="0" fillId="36" borderId="13" xfId="49" applyFont="1" applyFill="1" applyBorder="1">
      <alignment/>
      <protection/>
    </xf>
    <xf numFmtId="3" fontId="3" fillId="36" borderId="16" xfId="49" applyNumberFormat="1" applyFont="1" applyFill="1" applyBorder="1">
      <alignment/>
      <protection/>
    </xf>
    <xf numFmtId="3" fontId="3" fillId="36" borderId="24" xfId="49" applyNumberFormat="1" applyFont="1" applyFill="1" applyBorder="1">
      <alignment/>
      <protection/>
    </xf>
    <xf numFmtId="3" fontId="3" fillId="36" borderId="11" xfId="49" applyNumberFormat="1" applyFont="1" applyFill="1" applyBorder="1">
      <alignment/>
      <protection/>
    </xf>
    <xf numFmtId="1" fontId="3" fillId="36" borderId="11" xfId="49" applyNumberFormat="1" applyFont="1" applyFill="1" applyBorder="1" applyAlignment="1">
      <alignment horizontal="center"/>
      <protection/>
    </xf>
    <xf numFmtId="0" fontId="3" fillId="36" borderId="27" xfId="49" applyFont="1" applyFill="1" applyBorder="1" applyAlignment="1">
      <alignment wrapText="1"/>
      <protection/>
    </xf>
    <xf numFmtId="0" fontId="3" fillId="36" borderId="23" xfId="49" applyFont="1" applyFill="1" applyBorder="1" applyAlignment="1">
      <alignment wrapText="1"/>
      <protection/>
    </xf>
    <xf numFmtId="1" fontId="8" fillId="36" borderId="28" xfId="49" applyNumberFormat="1" applyFont="1" applyFill="1" applyBorder="1" applyAlignment="1">
      <alignment horizontal="center"/>
      <protection/>
    </xf>
    <xf numFmtId="0" fontId="8" fillId="36" borderId="29" xfId="49" applyFont="1" applyFill="1" applyBorder="1" applyAlignment="1">
      <alignment wrapText="1"/>
      <protection/>
    </xf>
    <xf numFmtId="3" fontId="8" fillId="36" borderId="30" xfId="49" applyNumberFormat="1" applyFont="1" applyFill="1" applyBorder="1">
      <alignment/>
      <protection/>
    </xf>
    <xf numFmtId="0" fontId="0" fillId="33" borderId="0" xfId="48" applyFill="1" applyAlignment="1">
      <alignment horizontal="center"/>
      <protection/>
    </xf>
    <xf numFmtId="0" fontId="10" fillId="33" borderId="0" xfId="56" applyNumberFormat="1" applyFont="1" applyFill="1" applyBorder="1" applyAlignment="1">
      <alignment horizontal="center"/>
      <protection/>
    </xf>
    <xf numFmtId="3" fontId="3" fillId="33" borderId="0" xfId="48" applyNumberFormat="1" applyFont="1" applyFill="1">
      <alignment/>
      <protection/>
    </xf>
    <xf numFmtId="0" fontId="0" fillId="0" borderId="0" xfId="48">
      <alignment/>
      <protection/>
    </xf>
    <xf numFmtId="0" fontId="10" fillId="34" borderId="0" xfId="48" applyNumberFormat="1" applyFont="1" applyFill="1" applyBorder="1" applyAlignment="1">
      <alignment/>
      <protection/>
    </xf>
    <xf numFmtId="0" fontId="9" fillId="33" borderId="0" xfId="56" applyFont="1" applyFill="1" applyBorder="1" applyAlignment="1">
      <alignment wrapText="1"/>
      <protection/>
    </xf>
    <xf numFmtId="0" fontId="11" fillId="33" borderId="0" xfId="56" applyNumberFormat="1" applyFont="1" applyFill="1" applyBorder="1" applyAlignment="1">
      <alignment horizontal="left"/>
      <protection/>
    </xf>
    <xf numFmtId="0" fontId="0" fillId="33" borderId="0" xfId="48" applyFill="1" applyBorder="1" applyAlignment="1">
      <alignment horizontal="center"/>
      <protection/>
    </xf>
    <xf numFmtId="0" fontId="9" fillId="33" borderId="10" xfId="56" applyFont="1" applyFill="1" applyBorder="1" applyAlignment="1">
      <alignment wrapText="1"/>
      <protection/>
    </xf>
    <xf numFmtId="0" fontId="0" fillId="0" borderId="12" xfId="48" applyBorder="1" applyAlignment="1">
      <alignment horizontal="center"/>
      <protection/>
    </xf>
    <xf numFmtId="0" fontId="0" fillId="0" borderId="10" xfId="48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0" fillId="0" borderId="16" xfId="47" applyFont="1" applyFill="1" applyBorder="1">
      <alignment/>
      <protection/>
    </xf>
    <xf numFmtId="0" fontId="0" fillId="0" borderId="31" xfId="48" applyBorder="1" applyAlignment="1">
      <alignment horizontal="center"/>
      <protection/>
    </xf>
    <xf numFmtId="0" fontId="3" fillId="0" borderId="11" xfId="47" applyFont="1" applyFill="1" applyBorder="1">
      <alignment/>
      <protection/>
    </xf>
    <xf numFmtId="0" fontId="0" fillId="0" borderId="16" xfId="47" applyFont="1" applyFill="1" applyBorder="1" applyAlignment="1">
      <alignment wrapText="1"/>
      <protection/>
    </xf>
    <xf numFmtId="3" fontId="12" fillId="0" borderId="22" xfId="56" applyNumberFormat="1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3" fillId="0" borderId="12" xfId="48" applyFont="1" applyBorder="1" applyAlignment="1">
      <alignment horizontal="center"/>
      <protection/>
    </xf>
    <xf numFmtId="0" fontId="3" fillId="0" borderId="31" xfId="48" applyFont="1" applyBorder="1" applyAlignment="1">
      <alignment horizontal="center"/>
      <protection/>
    </xf>
    <xf numFmtId="0" fontId="3" fillId="0" borderId="0" xfId="48" applyFont="1">
      <alignment/>
      <protection/>
    </xf>
    <xf numFmtId="3" fontId="3" fillId="0" borderId="13" xfId="48" applyNumberFormat="1" applyFont="1" applyFill="1" applyBorder="1">
      <alignment/>
      <protection/>
    </xf>
    <xf numFmtId="0" fontId="0" fillId="0" borderId="22" xfId="47" applyFont="1" applyFill="1" applyBorder="1">
      <alignment/>
      <protection/>
    </xf>
    <xf numFmtId="0" fontId="3" fillId="0" borderId="13" xfId="48" applyFont="1" applyBorder="1" applyAlignment="1">
      <alignment horizontal="center"/>
      <protection/>
    </xf>
    <xf numFmtId="0" fontId="35" fillId="0" borderId="0" xfId="48" applyFont="1" applyAlignment="1">
      <alignment horizontal="center"/>
      <protection/>
    </xf>
    <xf numFmtId="0" fontId="52" fillId="0" borderId="0" xfId="48" applyFont="1" applyAlignment="1">
      <alignment horizontal="center"/>
      <protection/>
    </xf>
    <xf numFmtId="2" fontId="14" fillId="0" borderId="16" xfId="58" applyNumberFormat="1" applyFont="1" applyFill="1" applyBorder="1" applyAlignment="1">
      <alignment wrapText="1"/>
      <protection/>
    </xf>
    <xf numFmtId="0" fontId="0" fillId="0" borderId="16" xfId="58" applyFont="1" applyFill="1" applyBorder="1" applyAlignment="1">
      <alignment wrapText="1"/>
      <protection/>
    </xf>
    <xf numFmtId="2" fontId="0" fillId="0" borderId="16" xfId="47" applyNumberFormat="1" applyFont="1" applyFill="1" applyBorder="1" applyAlignment="1">
      <alignment wrapText="1"/>
      <protection/>
    </xf>
    <xf numFmtId="0" fontId="0" fillId="0" borderId="16" xfId="57" applyFont="1" applyFill="1" applyBorder="1">
      <alignment/>
      <protection/>
    </xf>
    <xf numFmtId="0" fontId="14" fillId="0" borderId="16" xfId="58" applyFont="1" applyFill="1" applyBorder="1">
      <alignment/>
      <protection/>
    </xf>
    <xf numFmtId="0" fontId="3" fillId="0" borderId="0" xfId="48" applyFont="1" applyBorder="1" applyAlignment="1">
      <alignment horizontal="center"/>
      <protection/>
    </xf>
    <xf numFmtId="3" fontId="12" fillId="0" borderId="13" xfId="56" applyNumberFormat="1" applyFont="1" applyFill="1" applyBorder="1">
      <alignment/>
      <protection/>
    </xf>
    <xf numFmtId="0" fontId="0" fillId="0" borderId="12" xfId="48" applyFill="1" applyBorder="1" applyAlignment="1">
      <alignment horizontal="center"/>
      <protection/>
    </xf>
    <xf numFmtId="0" fontId="0" fillId="0" borderId="31" xfId="48" applyFill="1" applyBorder="1" applyAlignment="1">
      <alignment horizontal="center"/>
      <protection/>
    </xf>
    <xf numFmtId="0" fontId="0" fillId="0" borderId="0" xfId="48" applyFill="1">
      <alignment/>
      <protection/>
    </xf>
    <xf numFmtId="0" fontId="0" fillId="0" borderId="0" xfId="48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0" fillId="0" borderId="13" xfId="48" applyFill="1" applyBorder="1" applyAlignment="1">
      <alignment horizontal="center"/>
      <protection/>
    </xf>
    <xf numFmtId="0" fontId="0" fillId="0" borderId="32" xfId="48" applyBorder="1" applyAlignment="1">
      <alignment horizontal="center"/>
      <protection/>
    </xf>
    <xf numFmtId="0" fontId="0" fillId="0" borderId="14" xfId="48" applyBorder="1" applyAlignment="1">
      <alignment horizontal="center"/>
      <protection/>
    </xf>
    <xf numFmtId="0" fontId="0" fillId="0" borderId="0" xfId="48" applyFill="1" applyBorder="1" applyAlignment="1">
      <alignment horizontal="center"/>
      <protection/>
    </xf>
    <xf numFmtId="0" fontId="0" fillId="0" borderId="20" xfId="47" applyFont="1" applyFill="1" applyBorder="1" applyAlignment="1">
      <alignment wrapText="1"/>
      <protection/>
    </xf>
    <xf numFmtId="0" fontId="15" fillId="0" borderId="31" xfId="56" applyFont="1" applyFill="1" applyBorder="1" applyAlignment="1">
      <alignment horizontal="center" wrapText="1"/>
      <protection/>
    </xf>
    <xf numFmtId="0" fontId="15" fillId="0" borderId="13" xfId="56" applyFont="1" applyFill="1" applyBorder="1" applyAlignment="1">
      <alignment horizontal="center" wrapText="1"/>
      <protection/>
    </xf>
    <xf numFmtId="0" fontId="0" fillId="0" borderId="13" xfId="48" applyFill="1" applyBorder="1">
      <alignment/>
      <protection/>
    </xf>
    <xf numFmtId="0" fontId="0" fillId="0" borderId="24" xfId="47" applyFont="1" applyFill="1" applyBorder="1">
      <alignment/>
      <protection/>
    </xf>
    <xf numFmtId="0" fontId="0" fillId="0" borderId="33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9" fillId="0" borderId="16" xfId="60" applyFont="1" applyFill="1" applyBorder="1">
      <alignment/>
      <protection/>
    </xf>
    <xf numFmtId="0" fontId="9" fillId="0" borderId="16" xfId="59" applyFont="1" applyFill="1" applyBorder="1">
      <alignment/>
      <protection/>
    </xf>
    <xf numFmtId="0" fontId="9" fillId="0" borderId="22" xfId="59" applyFont="1" applyFill="1" applyBorder="1">
      <alignment/>
      <protection/>
    </xf>
    <xf numFmtId="0" fontId="9" fillId="0" borderId="23" xfId="59" applyFont="1" applyFill="1" applyBorder="1">
      <alignment/>
      <protection/>
    </xf>
    <xf numFmtId="0" fontId="0" fillId="0" borderId="34" xfId="48" applyBorder="1" applyAlignment="1">
      <alignment horizontal="center"/>
      <protection/>
    </xf>
    <xf numFmtId="3" fontId="3" fillId="0" borderId="35" xfId="48" applyNumberFormat="1" applyFont="1" applyFill="1" applyBorder="1">
      <alignment/>
      <protection/>
    </xf>
    <xf numFmtId="0" fontId="0" fillId="0" borderId="29" xfId="48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8" fillId="0" borderId="0" xfId="56" applyFont="1" applyBorder="1" applyAlignment="1">
      <alignment wrapText="1"/>
      <protection/>
    </xf>
    <xf numFmtId="3" fontId="3" fillId="0" borderId="0" xfId="48" applyNumberFormat="1" applyFont="1">
      <alignment/>
      <protection/>
    </xf>
    <xf numFmtId="0" fontId="0" fillId="0" borderId="0" xfId="48" applyBorder="1">
      <alignment/>
      <protection/>
    </xf>
    <xf numFmtId="0" fontId="0" fillId="0" borderId="0" xfId="48" applyFont="1">
      <alignment/>
      <protection/>
    </xf>
    <xf numFmtId="3" fontId="0" fillId="0" borderId="0" xfId="48" applyNumberFormat="1">
      <alignment/>
      <protection/>
    </xf>
    <xf numFmtId="0" fontId="0" fillId="0" borderId="0" xfId="48" applyFont="1" applyAlignment="1">
      <alignment horizontal="center"/>
      <protection/>
    </xf>
    <xf numFmtId="3" fontId="0" fillId="0" borderId="0" xfId="48" applyNumberFormat="1" applyFont="1">
      <alignment/>
      <protection/>
    </xf>
    <xf numFmtId="3" fontId="3" fillId="0" borderId="0" xfId="48" applyNumberFormat="1" applyFont="1" applyFill="1">
      <alignment/>
      <protection/>
    </xf>
    <xf numFmtId="3" fontId="3" fillId="0" borderId="11" xfId="47" applyNumberFormat="1" applyFont="1" applyFill="1" applyBorder="1" applyAlignment="1">
      <alignment horizontal="center" wrapText="1"/>
      <protection/>
    </xf>
    <xf numFmtId="0" fontId="9" fillId="0" borderId="31" xfId="56" applyFont="1" applyFill="1" applyBorder="1" applyAlignment="1">
      <alignment horizontal="center" wrapText="1"/>
      <protection/>
    </xf>
    <xf numFmtId="3" fontId="3" fillId="0" borderId="14" xfId="48" applyNumberFormat="1" applyFont="1" applyFill="1" applyBorder="1">
      <alignment/>
      <protection/>
    </xf>
    <xf numFmtId="0" fontId="0" fillId="0" borderId="14" xfId="48" applyFill="1" applyBorder="1">
      <alignment/>
      <protection/>
    </xf>
    <xf numFmtId="3" fontId="12" fillId="0" borderId="20" xfId="56" applyNumberFormat="1" applyFont="1" applyFill="1" applyBorder="1">
      <alignment/>
      <protection/>
    </xf>
    <xf numFmtId="0" fontId="0" fillId="0" borderId="10" xfId="48" applyFill="1" applyBorder="1">
      <alignment/>
      <protection/>
    </xf>
    <xf numFmtId="3" fontId="12" fillId="0" borderId="24" xfId="56" applyNumberFormat="1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9" fillId="0" borderId="13" xfId="56" applyFont="1" applyFill="1" applyBorder="1" applyAlignment="1">
      <alignment horizontal="center" wrapText="1"/>
      <protection/>
    </xf>
    <xf numFmtId="3" fontId="12" fillId="0" borderId="0" xfId="56" applyNumberFormat="1" applyFont="1" applyFill="1" applyBorder="1">
      <alignment/>
      <protection/>
    </xf>
    <xf numFmtId="0" fontId="12" fillId="0" borderId="31" xfId="56" applyFont="1" applyFill="1" applyBorder="1" applyAlignment="1">
      <alignment wrapText="1"/>
      <protection/>
    </xf>
    <xf numFmtId="0" fontId="12" fillId="0" borderId="13" xfId="56" applyFont="1" applyFill="1" applyBorder="1" applyAlignment="1">
      <alignment wrapText="1"/>
      <protection/>
    </xf>
    <xf numFmtId="3" fontId="12" fillId="0" borderId="23" xfId="56" applyNumberFormat="1" applyFont="1" applyFill="1" applyBorder="1">
      <alignment/>
      <protection/>
    </xf>
    <xf numFmtId="3" fontId="12" fillId="0" borderId="32" xfId="56" applyNumberFormat="1" applyFont="1" applyFill="1" applyBorder="1">
      <alignment/>
      <protection/>
    </xf>
    <xf numFmtId="3" fontId="3" fillId="0" borderId="34" xfId="48" applyNumberFormat="1" applyFont="1" applyFill="1" applyBorder="1">
      <alignment/>
      <protection/>
    </xf>
    <xf numFmtId="3" fontId="12" fillId="0" borderId="34" xfId="56" applyNumberFormat="1" applyFont="1" applyFill="1" applyBorder="1">
      <alignment/>
      <protection/>
    </xf>
    <xf numFmtId="0" fontId="12" fillId="0" borderId="36" xfId="56" applyFont="1" applyFill="1" applyBorder="1" applyAlignment="1">
      <alignment wrapText="1"/>
      <protection/>
    </xf>
    <xf numFmtId="0" fontId="12" fillId="0" borderId="35" xfId="56" applyFont="1" applyFill="1" applyBorder="1" applyAlignment="1">
      <alignment wrapText="1"/>
      <protection/>
    </xf>
    <xf numFmtId="3" fontId="3" fillId="36" borderId="14" xfId="48" applyNumberFormat="1" applyFont="1" applyFill="1" applyBorder="1">
      <alignment/>
      <protection/>
    </xf>
    <xf numFmtId="0" fontId="0" fillId="36" borderId="14" xfId="48" applyFill="1" applyBorder="1">
      <alignment/>
      <protection/>
    </xf>
    <xf numFmtId="3" fontId="12" fillId="36" borderId="20" xfId="56" applyNumberFormat="1" applyFont="1" applyFill="1" applyBorder="1">
      <alignment/>
      <protection/>
    </xf>
    <xf numFmtId="3" fontId="12" fillId="36" borderId="22" xfId="56" applyNumberFormat="1" applyFont="1" applyFill="1" applyBorder="1">
      <alignment/>
      <protection/>
    </xf>
    <xf numFmtId="3" fontId="12" fillId="36" borderId="11" xfId="56" applyNumberFormat="1" applyFont="1" applyFill="1" applyBorder="1">
      <alignment/>
      <protection/>
    </xf>
    <xf numFmtId="0" fontId="0" fillId="36" borderId="0" xfId="48" applyFill="1">
      <alignment/>
      <protection/>
    </xf>
    <xf numFmtId="0" fontId="0" fillId="36" borderId="10" xfId="48" applyFill="1" applyBorder="1">
      <alignment/>
      <protection/>
    </xf>
    <xf numFmtId="3" fontId="12" fillId="36" borderId="24" xfId="56" applyNumberFormat="1" applyFont="1" applyFill="1" applyBorder="1">
      <alignment/>
      <protection/>
    </xf>
    <xf numFmtId="3" fontId="3" fillId="36" borderId="13" xfId="48" applyNumberFormat="1" applyFont="1" applyFill="1" applyBorder="1">
      <alignment/>
      <protection/>
    </xf>
    <xf numFmtId="0" fontId="0" fillId="36" borderId="13" xfId="48" applyFill="1" applyBorder="1">
      <alignment/>
      <protection/>
    </xf>
    <xf numFmtId="3" fontId="12" fillId="36" borderId="13" xfId="56" applyNumberFormat="1" applyFont="1" applyFill="1" applyBorder="1">
      <alignment/>
      <protection/>
    </xf>
    <xf numFmtId="3" fontId="12" fillId="36" borderId="23" xfId="56" applyNumberFormat="1" applyFont="1" applyFill="1" applyBorder="1">
      <alignment/>
      <protection/>
    </xf>
    <xf numFmtId="3" fontId="12" fillId="36" borderId="32" xfId="56" applyNumberFormat="1" applyFont="1" applyFill="1" applyBorder="1">
      <alignment/>
      <protection/>
    </xf>
    <xf numFmtId="3" fontId="3" fillId="36" borderId="34" xfId="48" applyNumberFormat="1" applyFont="1" applyFill="1" applyBorder="1">
      <alignment/>
      <protection/>
    </xf>
    <xf numFmtId="3" fontId="12" fillId="36" borderId="34" xfId="56" applyNumberFormat="1" applyFont="1" applyFill="1" applyBorder="1">
      <alignment/>
      <protection/>
    </xf>
    <xf numFmtId="3" fontId="3" fillId="36" borderId="35" xfId="48" applyNumberFormat="1" applyFont="1" applyFill="1" applyBorder="1">
      <alignment/>
      <protection/>
    </xf>
    <xf numFmtId="3" fontId="8" fillId="36" borderId="30" xfId="56" applyNumberFormat="1" applyFont="1" applyFill="1" applyBorder="1">
      <alignment/>
      <protection/>
    </xf>
    <xf numFmtId="0" fontId="0" fillId="35" borderId="0" xfId="48" applyFont="1" applyFill="1" applyBorder="1" applyAlignment="1">
      <alignment horizontal="center"/>
      <protection/>
    </xf>
    <xf numFmtId="0" fontId="5" fillId="35" borderId="14" xfId="55" applyNumberFormat="1" applyFont="1" applyFill="1" applyBorder="1" applyAlignment="1">
      <alignment horizontal="center"/>
      <protection/>
    </xf>
    <xf numFmtId="0" fontId="5" fillId="35" borderId="0" xfId="55" applyNumberFormat="1" applyFont="1" applyFill="1" applyBorder="1" applyAlignment="1">
      <alignment horizontal="center"/>
      <protection/>
    </xf>
    <xf numFmtId="3" fontId="3" fillId="35" borderId="0" xfId="48" applyNumberFormat="1" applyFont="1" applyFill="1" applyBorder="1">
      <alignment/>
      <protection/>
    </xf>
    <xf numFmtId="0" fontId="0" fillId="0" borderId="0" xfId="48" applyFont="1">
      <alignment/>
      <protection/>
    </xf>
    <xf numFmtId="0" fontId="0" fillId="35" borderId="0" xfId="55" applyFont="1" applyFill="1" applyBorder="1" applyAlignment="1">
      <alignment wrapText="1"/>
      <protection/>
    </xf>
    <xf numFmtId="0" fontId="16" fillId="35" borderId="0" xfId="55" applyNumberFormat="1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wrapText="1"/>
      <protection/>
    </xf>
    <xf numFmtId="0" fontId="0" fillId="35" borderId="10" xfId="48" applyFont="1" applyFill="1" applyBorder="1" applyAlignment="1">
      <alignment horizontal="center"/>
      <protection/>
    </xf>
    <xf numFmtId="3" fontId="3" fillId="35" borderId="37" xfId="48" applyNumberFormat="1" applyFont="1" applyFill="1" applyBorder="1">
      <alignment/>
      <protection/>
    </xf>
    <xf numFmtId="0" fontId="0" fillId="35" borderId="33" xfId="55" applyFont="1" applyFill="1" applyBorder="1" applyAlignment="1">
      <alignment wrapText="1"/>
      <protection/>
    </xf>
    <xf numFmtId="0" fontId="7" fillId="35" borderId="23" xfId="55" applyFont="1" applyFill="1" applyBorder="1" applyAlignment="1">
      <alignment horizontal="left" wrapText="1"/>
      <protection/>
    </xf>
    <xf numFmtId="0" fontId="0" fillId="0" borderId="0" xfId="48" applyFont="1" applyFill="1" applyAlignment="1">
      <alignment horizontal="center"/>
      <protection/>
    </xf>
    <xf numFmtId="0" fontId="0" fillId="0" borderId="16" xfId="55" applyFont="1" applyFill="1" applyBorder="1" applyAlignment="1">
      <alignment wrapText="1"/>
      <protection/>
    </xf>
    <xf numFmtId="3" fontId="3" fillId="0" borderId="16" xfId="55" applyNumberFormat="1" applyFont="1" applyFill="1" applyBorder="1" applyAlignment="1">
      <alignment wrapText="1"/>
      <protection/>
    </xf>
    <xf numFmtId="0" fontId="0" fillId="35" borderId="0" xfId="48" applyFont="1" applyFill="1" applyAlignment="1">
      <alignment horizontal="center"/>
      <protection/>
    </xf>
    <xf numFmtId="3" fontId="3" fillId="35" borderId="16" xfId="48" applyNumberFormat="1" applyFont="1" applyFill="1" applyBorder="1" applyAlignment="1">
      <alignment horizontal="center"/>
      <protection/>
    </xf>
    <xf numFmtId="0" fontId="17" fillId="0" borderId="0" xfId="48" applyFont="1">
      <alignment/>
      <protection/>
    </xf>
    <xf numFmtId="0" fontId="0" fillId="0" borderId="0" xfId="48" applyFont="1" applyFill="1">
      <alignment/>
      <protection/>
    </xf>
    <xf numFmtId="3" fontId="0" fillId="0" borderId="0" xfId="48" applyNumberFormat="1" applyFont="1" applyFill="1">
      <alignment/>
      <protection/>
    </xf>
    <xf numFmtId="0" fontId="0" fillId="0" borderId="0" xfId="48" applyFont="1" applyFill="1" applyAlignment="1">
      <alignment horizontal="left"/>
      <protection/>
    </xf>
    <xf numFmtId="0" fontId="0" fillId="0" borderId="0" xfId="48" applyFont="1" applyFill="1" applyAlignment="1">
      <alignment horizontal="right"/>
      <protection/>
    </xf>
    <xf numFmtId="0" fontId="0" fillId="0" borderId="0" xfId="48" applyFont="1" applyAlignment="1">
      <alignment horizontal="center"/>
      <protection/>
    </xf>
    <xf numFmtId="3" fontId="3" fillId="0" borderId="10" xfId="48" applyNumberFormat="1" applyFont="1" applyFill="1" applyBorder="1">
      <alignment/>
      <protection/>
    </xf>
    <xf numFmtId="3" fontId="3" fillId="0" borderId="22" xfId="55" applyNumberFormat="1" applyFont="1" applyFill="1" applyBorder="1">
      <alignment/>
      <protection/>
    </xf>
    <xf numFmtId="3" fontId="3" fillId="0" borderId="0" xfId="48" applyNumberFormat="1" applyFont="1" applyFill="1" applyBorder="1" applyAlignment="1">
      <alignment horizontal="center"/>
      <protection/>
    </xf>
    <xf numFmtId="3" fontId="3" fillId="36" borderId="22" xfId="55" applyNumberFormat="1" applyFont="1" applyFill="1" applyBorder="1">
      <alignment/>
      <protection/>
    </xf>
    <xf numFmtId="3" fontId="3" fillId="36" borderId="11" xfId="55" applyNumberFormat="1" applyFont="1" applyFill="1" applyBorder="1">
      <alignment/>
      <protection/>
    </xf>
    <xf numFmtId="3" fontId="3" fillId="36" borderId="0" xfId="48" applyNumberFormat="1" applyFont="1" applyFill="1">
      <alignment/>
      <protection/>
    </xf>
    <xf numFmtId="3" fontId="8" fillId="36" borderId="30" xfId="55" applyNumberFormat="1" applyFont="1" applyFill="1" applyBorder="1">
      <alignment/>
      <protection/>
    </xf>
    <xf numFmtId="0" fontId="0" fillId="36" borderId="12" xfId="48" applyFont="1" applyFill="1" applyBorder="1" applyAlignment="1">
      <alignment horizontal="center"/>
      <protection/>
    </xf>
    <xf numFmtId="0" fontId="3" fillId="36" borderId="31" xfId="55" applyFont="1" applyFill="1" applyBorder="1" applyAlignment="1">
      <alignment wrapText="1"/>
      <protection/>
    </xf>
    <xf numFmtId="0" fontId="0" fillId="36" borderId="29" xfId="48" applyFill="1" applyBorder="1" applyAlignment="1">
      <alignment horizontal="center"/>
      <protection/>
    </xf>
    <xf numFmtId="0" fontId="8" fillId="36" borderId="38" xfId="56" applyFont="1" applyFill="1" applyBorder="1" applyAlignment="1">
      <alignment wrapText="1"/>
      <protection/>
    </xf>
    <xf numFmtId="0" fontId="17" fillId="36" borderId="18" xfId="48" applyFont="1" applyFill="1" applyBorder="1" applyAlignment="1">
      <alignment horizontal="center"/>
      <protection/>
    </xf>
    <xf numFmtId="0" fontId="8" fillId="36" borderId="30" xfId="55" applyFont="1" applyFill="1" applyBorder="1" applyAlignment="1">
      <alignment wrapText="1"/>
      <protection/>
    </xf>
    <xf numFmtId="0" fontId="35" fillId="0" borderId="0" xfId="53">
      <alignment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35" fillId="0" borderId="0" xfId="53" applyAlignment="1">
      <alignment horizontal="center"/>
      <protection/>
    </xf>
    <xf numFmtId="4" fontId="35" fillId="0" borderId="0" xfId="53" applyNumberFormat="1">
      <alignment/>
      <protection/>
    </xf>
    <xf numFmtId="0" fontId="0" fillId="0" borderId="0" xfId="0" applyFont="1" applyAlignment="1">
      <alignment/>
    </xf>
    <xf numFmtId="0" fontId="35" fillId="0" borderId="0" xfId="53" applyFill="1">
      <alignment/>
      <protection/>
    </xf>
    <xf numFmtId="0" fontId="37" fillId="0" borderId="0" xfId="53" applyFont="1" applyAlignment="1">
      <alignment/>
      <protection/>
    </xf>
    <xf numFmtId="0" fontId="3" fillId="0" borderId="0" xfId="0" applyFont="1" applyAlignment="1">
      <alignment/>
    </xf>
    <xf numFmtId="0" fontId="5" fillId="34" borderId="0" xfId="49" applyNumberFormat="1" applyFont="1" applyFill="1" applyBorder="1" applyAlignment="1">
      <alignment wrapText="1"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35" fillId="36" borderId="0" xfId="53" applyFill="1">
      <alignment/>
      <protection/>
    </xf>
    <xf numFmtId="4" fontId="35" fillId="36" borderId="0" xfId="53" applyNumberFormat="1" applyFill="1">
      <alignment/>
      <protection/>
    </xf>
    <xf numFmtId="0" fontId="0" fillId="36" borderId="0" xfId="0" applyFont="1" applyFill="1" applyAlignment="1">
      <alignment/>
    </xf>
    <xf numFmtId="0" fontId="37" fillId="0" borderId="0" xfId="53" applyFont="1">
      <alignment/>
      <protection/>
    </xf>
    <xf numFmtId="4" fontId="37" fillId="0" borderId="0" xfId="53" applyNumberFormat="1" applyFont="1">
      <alignment/>
      <protection/>
    </xf>
    <xf numFmtId="0" fontId="3" fillId="36" borderId="0" xfId="0" applyFont="1" applyFill="1" applyAlignment="1">
      <alignment/>
    </xf>
    <xf numFmtId="0" fontId="37" fillId="36" borderId="0" xfId="53" applyFont="1" applyFill="1">
      <alignment/>
      <protection/>
    </xf>
    <xf numFmtId="4" fontId="37" fillId="36" borderId="0" xfId="53" applyNumberFormat="1" applyFont="1" applyFill="1">
      <alignment/>
      <protection/>
    </xf>
    <xf numFmtId="4" fontId="3" fillId="36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3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36" borderId="11" xfId="0" applyFont="1" applyFill="1" applyBorder="1" applyAlignment="1">
      <alignment horizontal="left"/>
    </xf>
    <xf numFmtId="1" fontId="3" fillId="0" borderId="20" xfId="49" applyNumberFormat="1" applyFont="1" applyFill="1" applyBorder="1" applyAlignment="1">
      <alignment horizontal="center" vertical="center" wrapText="1"/>
      <protection/>
    </xf>
    <xf numFmtId="1" fontId="3" fillId="0" borderId="24" xfId="49" applyNumberFormat="1" applyFont="1" applyFill="1" applyBorder="1" applyAlignment="1">
      <alignment horizontal="center" vertical="center" wrapText="1"/>
      <protection/>
    </xf>
    <xf numFmtId="0" fontId="3" fillId="0" borderId="15" xfId="49" applyFont="1" applyFill="1" applyBorder="1" applyAlignment="1">
      <alignment horizontal="center" vertical="center" wrapText="1"/>
      <protection/>
    </xf>
    <xf numFmtId="0" fontId="3" fillId="0" borderId="39" xfId="49" applyFont="1" applyFill="1" applyBorder="1" applyAlignment="1">
      <alignment horizontal="center" vertical="center" wrapText="1"/>
      <protection/>
    </xf>
    <xf numFmtId="0" fontId="3" fillId="0" borderId="21" xfId="49" applyFont="1" applyFill="1" applyBorder="1" applyAlignment="1">
      <alignment horizontal="center" wrapText="1"/>
      <protection/>
    </xf>
    <xf numFmtId="0" fontId="3" fillId="0" borderId="40" xfId="49" applyFont="1" applyFill="1" applyBorder="1" applyAlignment="1">
      <alignment horizontal="center" wrapText="1"/>
      <protection/>
    </xf>
    <xf numFmtId="0" fontId="3" fillId="0" borderId="20" xfId="49" applyFont="1" applyFill="1" applyBorder="1" applyAlignment="1">
      <alignment horizontal="center" wrapText="1"/>
      <protection/>
    </xf>
    <xf numFmtId="0" fontId="3" fillId="0" borderId="24" xfId="49" applyFont="1" applyFill="1" applyBorder="1" applyAlignment="1">
      <alignment horizontal="center" wrapText="1"/>
      <protection/>
    </xf>
    <xf numFmtId="0" fontId="5" fillId="34" borderId="0" xfId="49" applyNumberFormat="1" applyFont="1" applyFill="1" applyBorder="1" applyAlignment="1">
      <alignment horizontal="center" wrapText="1"/>
      <protection/>
    </xf>
    <xf numFmtId="0" fontId="7" fillId="0" borderId="31" xfId="49" applyFont="1" applyFill="1" applyBorder="1" applyAlignment="1">
      <alignment horizontal="left" wrapText="1"/>
      <protection/>
    </xf>
    <xf numFmtId="0" fontId="7" fillId="0" borderId="13" xfId="49" applyFont="1" applyFill="1" applyBorder="1" applyAlignment="1">
      <alignment horizontal="left" wrapText="1"/>
      <protection/>
    </xf>
    <xf numFmtId="0" fontId="3" fillId="35" borderId="20" xfId="49" applyFont="1" applyFill="1" applyBorder="1" applyAlignment="1">
      <alignment horizontal="center" wrapText="1"/>
      <protection/>
    </xf>
    <xf numFmtId="0" fontId="3" fillId="35" borderId="24" xfId="49" applyFont="1" applyFill="1" applyBorder="1" applyAlignment="1">
      <alignment horizontal="center" wrapText="1"/>
      <protection/>
    </xf>
    <xf numFmtId="0" fontId="3" fillId="36" borderId="20" xfId="49" applyFont="1" applyFill="1" applyBorder="1" applyAlignment="1">
      <alignment horizontal="center" wrapText="1"/>
      <protection/>
    </xf>
    <xf numFmtId="0" fontId="3" fillId="36" borderId="24" xfId="49" applyFont="1" applyFill="1" applyBorder="1" applyAlignment="1">
      <alignment horizontal="center" wrapText="1"/>
      <protection/>
    </xf>
    <xf numFmtId="0" fontId="13" fillId="0" borderId="31" xfId="56" applyFont="1" applyFill="1" applyBorder="1" applyAlignment="1">
      <alignment horizontal="left" wrapText="1"/>
      <protection/>
    </xf>
    <xf numFmtId="0" fontId="13" fillId="0" borderId="13" xfId="56" applyFont="1" applyFill="1" applyBorder="1" applyAlignment="1">
      <alignment horizontal="left" wrapText="1"/>
      <protection/>
    </xf>
    <xf numFmtId="0" fontId="12" fillId="0" borderId="32" xfId="56" applyFont="1" applyFill="1" applyBorder="1" applyAlignment="1">
      <alignment horizontal="center" vertical="center" wrapText="1"/>
      <protection/>
    </xf>
    <xf numFmtId="0" fontId="12" fillId="0" borderId="41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left" vertical="center" wrapText="1"/>
      <protection/>
    </xf>
    <xf numFmtId="0" fontId="12" fillId="0" borderId="24" xfId="56" applyFont="1" applyFill="1" applyBorder="1" applyAlignment="1">
      <alignment horizontal="left" vertical="center" wrapText="1"/>
      <protection/>
    </xf>
    <xf numFmtId="0" fontId="3" fillId="0" borderId="20" xfId="47" applyFont="1" applyFill="1" applyBorder="1" applyAlignment="1">
      <alignment horizontal="center" wrapText="1"/>
      <protection/>
    </xf>
    <xf numFmtId="0" fontId="3" fillId="0" borderId="24" xfId="47" applyFont="1" applyFill="1" applyBorder="1" applyAlignment="1">
      <alignment horizontal="center" wrapText="1"/>
      <protection/>
    </xf>
    <xf numFmtId="3" fontId="3" fillId="0" borderId="20" xfId="47" applyNumberFormat="1" applyFont="1" applyFill="1" applyBorder="1" applyAlignment="1">
      <alignment horizontal="center" wrapText="1"/>
      <protection/>
    </xf>
    <xf numFmtId="3" fontId="3" fillId="0" borderId="24" xfId="47" applyNumberFormat="1" applyFont="1" applyFill="1" applyBorder="1" applyAlignment="1">
      <alignment horizontal="center" wrapText="1"/>
      <protection/>
    </xf>
    <xf numFmtId="3" fontId="3" fillId="36" borderId="20" xfId="47" applyNumberFormat="1" applyFont="1" applyFill="1" applyBorder="1" applyAlignment="1">
      <alignment horizontal="center" wrapText="1"/>
      <protection/>
    </xf>
    <xf numFmtId="3" fontId="3" fillId="36" borderId="24" xfId="47" applyNumberFormat="1" applyFont="1" applyFill="1" applyBorder="1" applyAlignment="1">
      <alignment horizontal="center" wrapText="1"/>
      <protection/>
    </xf>
    <xf numFmtId="0" fontId="13" fillId="0" borderId="14" xfId="56" applyFont="1" applyFill="1" applyBorder="1" applyAlignment="1">
      <alignment horizontal="left" wrapText="1"/>
      <protection/>
    </xf>
    <xf numFmtId="0" fontId="13" fillId="0" borderId="33" xfId="56" applyFont="1" applyFill="1" applyBorder="1" applyAlignment="1">
      <alignment horizontal="left" wrapText="1"/>
      <protection/>
    </xf>
    <xf numFmtId="0" fontId="3" fillId="0" borderId="21" xfId="50" applyFont="1" applyFill="1" applyBorder="1" applyAlignment="1">
      <alignment horizontal="center" wrapText="1"/>
      <protection/>
    </xf>
    <xf numFmtId="0" fontId="3" fillId="0" borderId="40" xfId="50" applyFont="1" applyFill="1" applyBorder="1" applyAlignment="1">
      <alignment horizontal="center" wrapText="1"/>
      <protection/>
    </xf>
    <xf numFmtId="0" fontId="3" fillId="36" borderId="21" xfId="50" applyFont="1" applyFill="1" applyBorder="1" applyAlignment="1">
      <alignment horizontal="center" wrapText="1"/>
      <protection/>
    </xf>
    <xf numFmtId="0" fontId="3" fillId="36" borderId="40" xfId="50" applyFont="1" applyFill="1" applyBorder="1" applyAlignment="1">
      <alignment horizontal="center" wrapText="1"/>
      <protection/>
    </xf>
    <xf numFmtId="3" fontId="3" fillId="0" borderId="33" xfId="48" applyNumberFormat="1" applyFont="1" applyFill="1" applyBorder="1" applyAlignment="1">
      <alignment horizontal="center"/>
      <protection/>
    </xf>
    <xf numFmtId="3" fontId="3" fillId="0" borderId="23" xfId="48" applyNumberFormat="1" applyFont="1" applyFill="1" applyBorder="1" applyAlignment="1">
      <alignment horizontal="center"/>
      <protection/>
    </xf>
    <xf numFmtId="0" fontId="3" fillId="35" borderId="20" xfId="55" applyFont="1" applyFill="1" applyBorder="1" applyAlignment="1">
      <alignment horizontal="center" vertical="center" wrapText="1"/>
      <protection/>
    </xf>
    <xf numFmtId="0" fontId="3" fillId="35" borderId="24" xfId="55" applyFont="1" applyFill="1" applyBorder="1" applyAlignment="1">
      <alignment horizontal="center" vertical="center" wrapText="1"/>
      <protection/>
    </xf>
    <xf numFmtId="0" fontId="0" fillId="35" borderId="32" xfId="48" applyFont="1" applyFill="1" applyBorder="1" applyAlignment="1">
      <alignment horizontal="center"/>
      <protection/>
    </xf>
    <xf numFmtId="0" fontId="0" fillId="35" borderId="41" xfId="48" applyFont="1" applyFill="1" applyBorder="1" applyAlignment="1">
      <alignment horizontal="center"/>
      <protection/>
    </xf>
    <xf numFmtId="0" fontId="0" fillId="0" borderId="0" xfId="48" applyFont="1" applyFill="1" applyAlignment="1">
      <alignment horizontal="left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0" fillId="0" borderId="33" xfId="55" applyFont="1" applyFill="1" applyBorder="1" applyAlignment="1">
      <alignment horizontal="center" wrapText="1"/>
      <protection/>
    </xf>
    <xf numFmtId="0" fontId="0" fillId="0" borderId="23" xfId="55" applyFont="1" applyFill="1" applyBorder="1" applyAlignment="1">
      <alignment horizontal="center" wrapText="1"/>
      <protection/>
    </xf>
    <xf numFmtId="3" fontId="3" fillId="36" borderId="20" xfId="48" applyNumberFormat="1" applyFont="1" applyFill="1" applyBorder="1" applyAlignment="1">
      <alignment horizontal="center"/>
      <protection/>
    </xf>
    <xf numFmtId="3" fontId="3" fillId="36" borderId="24" xfId="48" applyNumberFormat="1" applyFont="1" applyFill="1" applyBorder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37" fillId="0" borderId="0" xfId="53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5 2" xfId="51"/>
    <cellStyle name="Normální 6" xfId="52"/>
    <cellStyle name="Normální 7" xfId="53"/>
    <cellStyle name="Normální 8" xfId="54"/>
    <cellStyle name="normální_2008_financovani" xfId="55"/>
    <cellStyle name="normální_2008_vydaje" xfId="56"/>
    <cellStyle name="normální_Rozpis 2009 V" xfId="57"/>
    <cellStyle name="normální_Rozpis rozpočtu 2009" xfId="58"/>
    <cellStyle name="normální_Rozpočet 2009 svv" xfId="59"/>
    <cellStyle name="normální_rozpočet pro Ilonku 09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3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n1\Dokumenty\Rozpo&#269;et%202011\Rozpo&#269;et,%20rozpis%20rozpo&#269;tu\P&#345;&#237;prava%20rozpo&#269;tu\rozpocet\2008_prijm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in1\Documents\Rozpo&#269;et%202014\P&#345;&#237;prava%20rozpo&#269;tu\N&#225;vrhy%20odbor&#367;\Documents%20and%20Settings\fin1\Dokumenty\Rozpo&#269;et%202011\Rozpo&#269;et,%20rozpis%20rozpo&#269;tu\P&#345;&#237;prava%20rozpo&#269;tu\rozpocet\2008_pri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_p&#345;&#237;jmy_rozp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_v&#253;daje_roz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Kap_11"/>
      <sheetName val="Kap_12"/>
      <sheetName val="Kap_13"/>
      <sheetName val="Kap_14"/>
      <sheetName val="Kap_15"/>
      <sheetName val="Kap_16"/>
      <sheetName val="Kap_18"/>
      <sheetName val="Kap_19"/>
      <sheetName val="Kap_20"/>
      <sheetName val="Kap_22"/>
      <sheetName val="Kap_23"/>
      <sheetName val="Kap_31"/>
      <sheetName val="Kap_61"/>
      <sheetName val="Kap_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Kap_11"/>
      <sheetName val="Kap_12"/>
      <sheetName val="Kap_13"/>
      <sheetName val="Kap_14"/>
      <sheetName val="Kap_15"/>
      <sheetName val="Kap_16"/>
      <sheetName val="Kap_18"/>
      <sheetName val="Kap_19"/>
      <sheetName val="Kap_20"/>
      <sheetName val="Kap_22"/>
      <sheetName val="Kap_23"/>
      <sheetName val="Kap_31"/>
      <sheetName val="Kap_61"/>
      <sheetName val="Kap_6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U příjmy"/>
      <sheetName val="ZU odbory"/>
      <sheetName val="11"/>
      <sheetName val="13"/>
      <sheetName val="14"/>
      <sheetName val="15"/>
      <sheetName val="16"/>
      <sheetName val="18"/>
      <sheetName val="19"/>
      <sheetName val="20"/>
      <sheetName val="22"/>
      <sheetName val="23"/>
      <sheetName val="31"/>
      <sheetName val="41"/>
      <sheetName val="61"/>
      <sheetName val="62"/>
      <sheetName val="63"/>
    </sheetNames>
    <sheetDataSet>
      <sheetData sheetId="1">
        <row r="12">
          <cell r="D12">
            <v>30195</v>
          </cell>
          <cell r="E12">
            <v>27400</v>
          </cell>
          <cell r="F12">
            <v>0</v>
          </cell>
          <cell r="G12">
            <v>0</v>
          </cell>
          <cell r="H12">
            <v>0</v>
          </cell>
          <cell r="I12">
            <v>150</v>
          </cell>
          <cell r="J12">
            <v>0</v>
          </cell>
          <cell r="K12">
            <v>27550</v>
          </cell>
          <cell r="L12">
            <v>26044</v>
          </cell>
          <cell r="M12">
            <v>36500</v>
          </cell>
          <cell r="N12">
            <v>36500</v>
          </cell>
        </row>
        <row r="13">
          <cell r="D13">
            <v>2785</v>
          </cell>
          <cell r="E13">
            <v>500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500</v>
          </cell>
          <cell r="L13">
            <v>569</v>
          </cell>
          <cell r="M13">
            <v>800</v>
          </cell>
          <cell r="N13">
            <v>500</v>
          </cell>
        </row>
        <row r="14">
          <cell r="D14">
            <v>3146</v>
          </cell>
          <cell r="E14">
            <v>2700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2700</v>
          </cell>
          <cell r="L14">
            <v>2370</v>
          </cell>
          <cell r="M14">
            <v>2800</v>
          </cell>
          <cell r="N14">
            <v>2700</v>
          </cell>
        </row>
        <row r="15">
          <cell r="D15">
            <v>32508</v>
          </cell>
          <cell r="E15">
            <v>31000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31000</v>
          </cell>
          <cell r="L15">
            <v>25238</v>
          </cell>
          <cell r="M15">
            <v>33000</v>
          </cell>
          <cell r="N15">
            <v>33000</v>
          </cell>
        </row>
        <row r="16">
          <cell r="D16">
            <v>2965</v>
          </cell>
          <cell r="E16">
            <v>3000</v>
          </cell>
          <cell r="F16">
            <v>0</v>
          </cell>
          <cell r="G16">
            <v>0</v>
          </cell>
          <cell r="H16">
            <v>2280</v>
          </cell>
          <cell r="I16">
            <v>0</v>
          </cell>
          <cell r="J16">
            <v>0</v>
          </cell>
          <cell r="K16">
            <v>5280</v>
          </cell>
          <cell r="L16">
            <v>5280</v>
          </cell>
          <cell r="M16">
            <v>5280</v>
          </cell>
          <cell r="N16">
            <v>3000</v>
          </cell>
        </row>
        <row r="17">
          <cell r="D17">
            <v>59577</v>
          </cell>
          <cell r="E17">
            <v>58000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58000</v>
          </cell>
          <cell r="L17">
            <v>48443</v>
          </cell>
          <cell r="M17">
            <v>65000</v>
          </cell>
          <cell r="N17">
            <v>66000</v>
          </cell>
        </row>
        <row r="18">
          <cell r="D18">
            <v>6871</v>
          </cell>
          <cell r="E18">
            <v>6600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6600</v>
          </cell>
          <cell r="L18">
            <v>5313</v>
          </cell>
          <cell r="M18">
            <v>6600</v>
          </cell>
          <cell r="N18">
            <v>6600</v>
          </cell>
        </row>
        <row r="19">
          <cell r="D19">
            <v>176</v>
          </cell>
          <cell r="E19">
            <v>175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175</v>
          </cell>
          <cell r="L19">
            <v>166</v>
          </cell>
          <cell r="M19">
            <v>185</v>
          </cell>
          <cell r="N19">
            <v>170</v>
          </cell>
        </row>
        <row r="20">
          <cell r="D20">
            <v>250</v>
          </cell>
          <cell r="E20">
            <v>200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200</v>
          </cell>
          <cell r="L20">
            <v>290</v>
          </cell>
          <cell r="M20">
            <v>300</v>
          </cell>
          <cell r="N20">
            <v>300</v>
          </cell>
        </row>
        <row r="23">
          <cell r="D23">
            <v>22</v>
          </cell>
          <cell r="E23">
            <v>10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10550</v>
          </cell>
          <cell r="I24">
            <v>0</v>
          </cell>
          <cell r="J24">
            <v>0</v>
          </cell>
          <cell r="K24">
            <v>10550</v>
          </cell>
          <cell r="L24">
            <v>9105</v>
          </cell>
          <cell r="M24">
            <v>17900</v>
          </cell>
          <cell r="N24">
            <v>17000</v>
          </cell>
        </row>
        <row r="25">
          <cell r="D25">
            <v>610</v>
          </cell>
          <cell r="E25">
            <v>500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500</v>
          </cell>
          <cell r="L25">
            <v>207</v>
          </cell>
          <cell r="M25">
            <v>207</v>
          </cell>
          <cell r="N25">
            <v>0</v>
          </cell>
        </row>
        <row r="26">
          <cell r="D26">
            <v>16940</v>
          </cell>
          <cell r="E26">
            <v>15000</v>
          </cell>
          <cell r="F26">
            <v>0</v>
          </cell>
          <cell r="G26">
            <v>0</v>
          </cell>
          <cell r="H26">
            <v>-10550</v>
          </cell>
          <cell r="I26">
            <v>0</v>
          </cell>
          <cell r="J26">
            <v>0</v>
          </cell>
          <cell r="K26">
            <v>4450</v>
          </cell>
          <cell r="L26">
            <v>4452</v>
          </cell>
          <cell r="M26">
            <v>4452</v>
          </cell>
          <cell r="N26">
            <v>0</v>
          </cell>
        </row>
        <row r="27">
          <cell r="D27">
            <v>9860</v>
          </cell>
          <cell r="E27">
            <v>8500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8500</v>
          </cell>
          <cell r="L27">
            <v>7476</v>
          </cell>
          <cell r="M27">
            <v>9500</v>
          </cell>
          <cell r="N27">
            <v>9500</v>
          </cell>
        </row>
        <row r="28">
          <cell r="D28">
            <v>18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18</v>
          </cell>
          <cell r="M28">
            <v>20</v>
          </cell>
          <cell r="N28">
            <v>0</v>
          </cell>
        </row>
        <row r="29">
          <cell r="D29">
            <v>2777</v>
          </cell>
          <cell r="E29">
            <v>2177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2177</v>
          </cell>
          <cell r="L29">
            <v>0</v>
          </cell>
          <cell r="M29">
            <v>2177</v>
          </cell>
          <cell r="N29">
            <v>1577</v>
          </cell>
        </row>
        <row r="30">
          <cell r="D30">
            <v>4193</v>
          </cell>
          <cell r="E30">
            <v>4200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386</v>
          </cell>
          <cell r="K30">
            <v>4586</v>
          </cell>
          <cell r="L30">
            <v>974</v>
          </cell>
          <cell r="M30">
            <v>4592</v>
          </cell>
          <cell r="N30">
            <v>4780</v>
          </cell>
        </row>
        <row r="31"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</row>
        <row r="32">
          <cell r="D32">
            <v>1700</v>
          </cell>
          <cell r="E32">
            <v>0</v>
          </cell>
          <cell r="F32">
            <v>0</v>
          </cell>
          <cell r="G32">
            <v>0</v>
          </cell>
          <cell r="H32">
            <v>1319</v>
          </cell>
          <cell r="I32">
            <v>0</v>
          </cell>
          <cell r="J32">
            <v>0</v>
          </cell>
          <cell r="K32">
            <v>1319</v>
          </cell>
          <cell r="L32">
            <v>1319</v>
          </cell>
          <cell r="M32">
            <v>1319</v>
          </cell>
          <cell r="N32">
            <v>0</v>
          </cell>
        </row>
        <row r="33">
          <cell r="D33">
            <v>35</v>
          </cell>
          <cell r="E33">
            <v>0</v>
          </cell>
          <cell r="F33">
            <v>0</v>
          </cell>
          <cell r="G33">
            <v>0</v>
          </cell>
          <cell r="H33">
            <v>140</v>
          </cell>
          <cell r="I33">
            <v>0</v>
          </cell>
          <cell r="J33">
            <v>0</v>
          </cell>
          <cell r="K33">
            <v>140</v>
          </cell>
          <cell r="L33">
            <v>143</v>
          </cell>
          <cell r="M33">
            <v>143</v>
          </cell>
          <cell r="N33">
            <v>0</v>
          </cell>
        </row>
        <row r="34">
          <cell r="D34">
            <v>566</v>
          </cell>
          <cell r="E34">
            <v>0</v>
          </cell>
          <cell r="F34">
            <v>0</v>
          </cell>
          <cell r="G34">
            <v>0</v>
          </cell>
          <cell r="H34">
            <v>501</v>
          </cell>
          <cell r="I34">
            <v>0</v>
          </cell>
          <cell r="J34">
            <v>0</v>
          </cell>
          <cell r="K34">
            <v>501</v>
          </cell>
          <cell r="L34">
            <v>501</v>
          </cell>
          <cell r="M34">
            <v>501</v>
          </cell>
          <cell r="N34">
            <v>0</v>
          </cell>
        </row>
        <row r="35">
          <cell r="D35">
            <v>44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60</v>
          </cell>
          <cell r="E36">
            <v>0</v>
          </cell>
          <cell r="F36">
            <v>0</v>
          </cell>
          <cell r="G36">
            <v>0</v>
          </cell>
          <cell r="H36">
            <v>141</v>
          </cell>
          <cell r="I36">
            <v>0</v>
          </cell>
          <cell r="J36">
            <v>0</v>
          </cell>
          <cell r="K36">
            <v>141</v>
          </cell>
          <cell r="L36">
            <v>149</v>
          </cell>
          <cell r="M36">
            <v>149</v>
          </cell>
          <cell r="N36">
            <v>0</v>
          </cell>
        </row>
        <row r="37">
          <cell r="D37">
            <v>16659</v>
          </cell>
          <cell r="E37">
            <v>17936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17936</v>
          </cell>
          <cell r="L37">
            <v>13452</v>
          </cell>
          <cell r="M37">
            <v>17936</v>
          </cell>
          <cell r="N37">
            <v>18824.2</v>
          </cell>
        </row>
        <row r="38">
          <cell r="D38">
            <v>717</v>
          </cell>
          <cell r="E38">
            <v>0</v>
          </cell>
          <cell r="F38">
            <v>0</v>
          </cell>
          <cell r="G38">
            <v>332</v>
          </cell>
          <cell r="H38">
            <v>1447</v>
          </cell>
          <cell r="I38">
            <v>460</v>
          </cell>
          <cell r="J38">
            <v>999</v>
          </cell>
          <cell r="K38">
            <v>3238</v>
          </cell>
          <cell r="L38">
            <v>3237</v>
          </cell>
          <cell r="M38">
            <v>3237</v>
          </cell>
          <cell r="N38">
            <v>0</v>
          </cell>
        </row>
        <row r="39">
          <cell r="D39">
            <v>12043</v>
          </cell>
          <cell r="E39">
            <v>0</v>
          </cell>
          <cell r="F39">
            <v>0</v>
          </cell>
          <cell r="G39">
            <v>7101</v>
          </cell>
          <cell r="H39">
            <v>0</v>
          </cell>
          <cell r="I39">
            <v>4734</v>
          </cell>
          <cell r="J39">
            <v>0</v>
          </cell>
          <cell r="K39">
            <v>11835</v>
          </cell>
          <cell r="L39">
            <v>11834</v>
          </cell>
          <cell r="M39">
            <v>14136</v>
          </cell>
          <cell r="N39">
            <v>0</v>
          </cell>
        </row>
        <row r="40">
          <cell r="D40">
            <v>161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4">
          <cell r="D44">
            <v>308</v>
          </cell>
          <cell r="E44">
            <v>200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200</v>
          </cell>
          <cell r="L44">
            <v>207</v>
          </cell>
          <cell r="M44">
            <v>220</v>
          </cell>
          <cell r="N44">
            <v>210</v>
          </cell>
        </row>
        <row r="45">
          <cell r="D45">
            <v>53</v>
          </cell>
          <cell r="E45">
            <v>25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25</v>
          </cell>
          <cell r="L45">
            <v>13</v>
          </cell>
          <cell r="M45">
            <v>15</v>
          </cell>
          <cell r="N45">
            <v>15</v>
          </cell>
        </row>
        <row r="46">
          <cell r="D46">
            <v>25</v>
          </cell>
          <cell r="E46">
            <v>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25</v>
          </cell>
          <cell r="L46">
            <v>25</v>
          </cell>
          <cell r="M46">
            <v>25</v>
          </cell>
          <cell r="N46">
            <v>25</v>
          </cell>
        </row>
        <row r="47">
          <cell r="D47">
            <v>5030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4860</v>
          </cell>
          <cell r="K47">
            <v>4860</v>
          </cell>
          <cell r="L47">
            <v>4860</v>
          </cell>
          <cell r="M47">
            <v>4902</v>
          </cell>
          <cell r="N47">
            <v>0</v>
          </cell>
        </row>
        <row r="48">
          <cell r="D48">
            <v>49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42</v>
          </cell>
          <cell r="N48">
            <v>0</v>
          </cell>
        </row>
        <row r="52">
          <cell r="D52">
            <v>41</v>
          </cell>
          <cell r="E52">
            <v>35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30</v>
          </cell>
          <cell r="K52">
            <v>65</v>
          </cell>
          <cell r="L52">
            <v>73</v>
          </cell>
          <cell r="M52">
            <v>83</v>
          </cell>
          <cell r="N52">
            <v>40</v>
          </cell>
        </row>
        <row r="53">
          <cell r="D53">
            <v>390</v>
          </cell>
          <cell r="E53">
            <v>378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378</v>
          </cell>
          <cell r="L53">
            <v>272</v>
          </cell>
          <cell r="M53">
            <v>378</v>
          </cell>
          <cell r="N53">
            <v>290</v>
          </cell>
        </row>
        <row r="54">
          <cell r="D54">
            <v>298</v>
          </cell>
          <cell r="E54">
            <v>250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50</v>
          </cell>
          <cell r="K54">
            <v>300</v>
          </cell>
          <cell r="L54">
            <v>379</v>
          </cell>
          <cell r="M54">
            <v>379</v>
          </cell>
          <cell r="N54">
            <v>250</v>
          </cell>
        </row>
        <row r="55">
          <cell r="D55">
            <v>900</v>
          </cell>
          <cell r="E55">
            <v>900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900</v>
          </cell>
          <cell r="L55">
            <v>425</v>
          </cell>
          <cell r="M55">
            <v>900</v>
          </cell>
          <cell r="N55">
            <v>900</v>
          </cell>
        </row>
        <row r="56">
          <cell r="D56">
            <v>104</v>
          </cell>
          <cell r="E56">
            <v>72</v>
          </cell>
          <cell r="F56">
            <v>0</v>
          </cell>
          <cell r="G56">
            <v>0</v>
          </cell>
          <cell r="H56">
            <v>42</v>
          </cell>
          <cell r="I56">
            <v>0</v>
          </cell>
          <cell r="J56">
            <v>0</v>
          </cell>
          <cell r="K56">
            <v>114</v>
          </cell>
          <cell r="L56">
            <v>114</v>
          </cell>
          <cell r="M56">
            <v>114</v>
          </cell>
          <cell r="N56">
            <v>104</v>
          </cell>
        </row>
        <row r="57">
          <cell r="D57">
            <v>251</v>
          </cell>
          <cell r="E57">
            <v>228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228</v>
          </cell>
          <cell r="L57">
            <v>191</v>
          </cell>
          <cell r="M57">
            <v>216</v>
          </cell>
          <cell r="N57">
            <v>234</v>
          </cell>
        </row>
        <row r="58">
          <cell r="D58">
            <v>70</v>
          </cell>
          <cell r="E58">
            <v>75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75</v>
          </cell>
          <cell r="L58">
            <v>41</v>
          </cell>
          <cell r="M58">
            <v>75</v>
          </cell>
          <cell r="N58">
            <v>60</v>
          </cell>
        </row>
        <row r="59">
          <cell r="D59">
            <v>158</v>
          </cell>
          <cell r="E59">
            <v>0</v>
          </cell>
          <cell r="F59">
            <v>0</v>
          </cell>
          <cell r="G59">
            <v>0</v>
          </cell>
          <cell r="H59">
            <v>124</v>
          </cell>
          <cell r="I59">
            <v>0</v>
          </cell>
          <cell r="J59">
            <v>0</v>
          </cell>
          <cell r="K59">
            <v>124</v>
          </cell>
          <cell r="L59">
            <v>130</v>
          </cell>
          <cell r="M59">
            <v>130</v>
          </cell>
          <cell r="N59">
            <v>0</v>
          </cell>
        </row>
        <row r="60">
          <cell r="D60">
            <v>693</v>
          </cell>
          <cell r="E60">
            <v>670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670</v>
          </cell>
          <cell r="L60">
            <v>408</v>
          </cell>
          <cell r="M60">
            <v>670</v>
          </cell>
          <cell r="N60">
            <v>500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800</v>
          </cell>
          <cell r="K61">
            <v>800</v>
          </cell>
          <cell r="L61">
            <v>800</v>
          </cell>
          <cell r="M61">
            <v>800</v>
          </cell>
          <cell r="N61">
            <v>0</v>
          </cell>
        </row>
        <row r="62">
          <cell r="D62">
            <v>3141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1623</v>
          </cell>
          <cell r="N62">
            <v>0</v>
          </cell>
        </row>
        <row r="63">
          <cell r="D63">
            <v>3920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7">
          <cell r="D67">
            <v>182</v>
          </cell>
          <cell r="E67">
            <v>200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200</v>
          </cell>
          <cell r="L67">
            <v>158</v>
          </cell>
          <cell r="M67">
            <v>200</v>
          </cell>
          <cell r="N67">
            <v>200</v>
          </cell>
        </row>
        <row r="68">
          <cell r="D68">
            <v>37</v>
          </cell>
          <cell r="E68">
            <v>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40</v>
          </cell>
          <cell r="L68">
            <v>10</v>
          </cell>
          <cell r="M68">
            <v>10</v>
          </cell>
          <cell r="N68">
            <v>10</v>
          </cell>
        </row>
        <row r="69">
          <cell r="D69">
            <v>14</v>
          </cell>
          <cell r="E69">
            <v>10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</v>
          </cell>
          <cell r="L69">
            <v>4</v>
          </cell>
          <cell r="M69">
            <v>5</v>
          </cell>
          <cell r="N69">
            <v>5</v>
          </cell>
        </row>
        <row r="73">
          <cell r="D73">
            <v>148</v>
          </cell>
          <cell r="E73">
            <v>140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140</v>
          </cell>
          <cell r="L73">
            <v>113</v>
          </cell>
          <cell r="M73">
            <v>140</v>
          </cell>
          <cell r="N73">
            <v>140</v>
          </cell>
        </row>
        <row r="74">
          <cell r="D74">
            <v>467</v>
          </cell>
          <cell r="E74">
            <v>442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442</v>
          </cell>
          <cell r="L74">
            <v>387</v>
          </cell>
          <cell r="M74">
            <v>444</v>
          </cell>
          <cell r="N74">
            <v>443</v>
          </cell>
        </row>
        <row r="75">
          <cell r="D75">
            <v>290</v>
          </cell>
          <cell r="E75">
            <v>289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289</v>
          </cell>
          <cell r="L75">
            <v>207</v>
          </cell>
          <cell r="M75">
            <v>289</v>
          </cell>
          <cell r="N75">
            <v>289</v>
          </cell>
        </row>
        <row r="76">
          <cell r="D76">
            <v>320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144</v>
          </cell>
          <cell r="M76">
            <v>144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9</v>
          </cell>
          <cell r="M77">
            <v>9</v>
          </cell>
          <cell r="N77">
            <v>0</v>
          </cell>
        </row>
        <row r="78">
          <cell r="D78">
            <v>485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30</v>
          </cell>
          <cell r="K78">
            <v>30</v>
          </cell>
          <cell r="L78">
            <v>30</v>
          </cell>
          <cell r="M78">
            <v>382</v>
          </cell>
          <cell r="N78">
            <v>0</v>
          </cell>
        </row>
        <row r="79">
          <cell r="D79">
            <v>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</row>
        <row r="84">
          <cell r="D84">
            <v>11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197</v>
          </cell>
          <cell r="M84">
            <v>15</v>
          </cell>
          <cell r="N84">
            <v>0</v>
          </cell>
        </row>
        <row r="85"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2581</v>
          </cell>
          <cell r="E86">
            <v>0</v>
          </cell>
          <cell r="F86">
            <v>144</v>
          </cell>
          <cell r="G86">
            <v>2318</v>
          </cell>
          <cell r="H86">
            <v>835</v>
          </cell>
          <cell r="I86">
            <v>0</v>
          </cell>
          <cell r="J86">
            <v>1184</v>
          </cell>
          <cell r="K86">
            <v>4481</v>
          </cell>
          <cell r="L86">
            <v>4481</v>
          </cell>
          <cell r="M86">
            <v>4481</v>
          </cell>
          <cell r="N86">
            <v>0</v>
          </cell>
        </row>
        <row r="90">
          <cell r="D90">
            <v>1584</v>
          </cell>
          <cell r="E90">
            <v>1000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500</v>
          </cell>
          <cell r="K90">
            <v>1500</v>
          </cell>
          <cell r="L90">
            <v>1555</v>
          </cell>
          <cell r="M90">
            <v>2050</v>
          </cell>
          <cell r="N90">
            <v>1000</v>
          </cell>
        </row>
        <row r="91">
          <cell r="D91">
            <v>66</v>
          </cell>
          <cell r="E91">
            <v>40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40</v>
          </cell>
          <cell r="L91">
            <v>0</v>
          </cell>
          <cell r="M91">
            <v>1</v>
          </cell>
          <cell r="N91">
            <v>40</v>
          </cell>
        </row>
        <row r="92">
          <cell r="D92">
            <v>23</v>
          </cell>
          <cell r="E92">
            <v>10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10</v>
          </cell>
          <cell r="L92">
            <v>0</v>
          </cell>
          <cell r="M92">
            <v>1</v>
          </cell>
          <cell r="N92">
            <v>10</v>
          </cell>
        </row>
        <row r="96">
          <cell r="D96">
            <v>95</v>
          </cell>
          <cell r="E96">
            <v>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80</v>
          </cell>
          <cell r="L96">
            <v>34</v>
          </cell>
          <cell r="M96">
            <v>96</v>
          </cell>
          <cell r="N96">
            <v>66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50</v>
          </cell>
        </row>
        <row r="98">
          <cell r="D98">
            <v>95</v>
          </cell>
          <cell r="E98">
            <v>70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70</v>
          </cell>
          <cell r="L98">
            <v>78</v>
          </cell>
          <cell r="M98">
            <v>95</v>
          </cell>
          <cell r="N98">
            <v>90</v>
          </cell>
        </row>
        <row r="99">
          <cell r="D99">
            <v>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12</v>
          </cell>
          <cell r="E100">
            <v>10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10</v>
          </cell>
          <cell r="L100">
            <v>5</v>
          </cell>
          <cell r="M100">
            <v>5</v>
          </cell>
          <cell r="N100">
            <v>10</v>
          </cell>
        </row>
        <row r="101">
          <cell r="D101">
            <v>304</v>
          </cell>
          <cell r="E101">
            <v>0</v>
          </cell>
          <cell r="F101">
            <v>0</v>
          </cell>
          <cell r="G101">
            <v>0</v>
          </cell>
          <cell r="H101">
            <v>44</v>
          </cell>
          <cell r="I101">
            <v>0</v>
          </cell>
          <cell r="J101">
            <v>0</v>
          </cell>
          <cell r="K101">
            <v>44</v>
          </cell>
          <cell r="L101">
            <v>44</v>
          </cell>
          <cell r="M101">
            <v>44</v>
          </cell>
          <cell r="N101">
            <v>0</v>
          </cell>
        </row>
        <row r="102">
          <cell r="D102">
            <v>878</v>
          </cell>
          <cell r="E102">
            <v>900</v>
          </cell>
          <cell r="F102">
            <v>0</v>
          </cell>
          <cell r="G102">
            <v>0</v>
          </cell>
          <cell r="H102">
            <v>46</v>
          </cell>
          <cell r="I102">
            <v>0</v>
          </cell>
          <cell r="J102">
            <v>0</v>
          </cell>
          <cell r="K102">
            <v>946</v>
          </cell>
          <cell r="L102">
            <v>885</v>
          </cell>
          <cell r="M102">
            <v>1149</v>
          </cell>
          <cell r="N102">
            <v>903</v>
          </cell>
        </row>
        <row r="103">
          <cell r="D103">
            <v>4</v>
          </cell>
          <cell r="E103">
            <v>200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200</v>
          </cell>
          <cell r="L103">
            <v>22</v>
          </cell>
          <cell r="M103">
            <v>22</v>
          </cell>
          <cell r="N103">
            <v>0</v>
          </cell>
        </row>
        <row r="104">
          <cell r="D104">
            <v>3669</v>
          </cell>
          <cell r="E104">
            <v>0</v>
          </cell>
          <cell r="F104">
            <v>0</v>
          </cell>
          <cell r="G104">
            <v>47</v>
          </cell>
          <cell r="H104">
            <v>0</v>
          </cell>
          <cell r="I104">
            <v>46</v>
          </cell>
          <cell r="J104">
            <v>125</v>
          </cell>
          <cell r="K104">
            <v>218</v>
          </cell>
          <cell r="L104">
            <v>218</v>
          </cell>
          <cell r="M104">
            <v>264</v>
          </cell>
          <cell r="N104">
            <v>0</v>
          </cell>
        </row>
        <row r="108">
          <cell r="D108">
            <v>220</v>
          </cell>
          <cell r="E108">
            <v>207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207</v>
          </cell>
          <cell r="L108">
            <v>169</v>
          </cell>
          <cell r="M108">
            <v>183</v>
          </cell>
          <cell r="N108">
            <v>187</v>
          </cell>
        </row>
        <row r="109">
          <cell r="D109">
            <v>20</v>
          </cell>
          <cell r="E109">
            <v>30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30</v>
          </cell>
          <cell r="L109">
            <v>0</v>
          </cell>
          <cell r="M109">
            <v>40</v>
          </cell>
          <cell r="N109">
            <v>30</v>
          </cell>
        </row>
        <row r="110">
          <cell r="D110">
            <v>72</v>
          </cell>
          <cell r="E110">
            <v>66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66</v>
          </cell>
          <cell r="L110">
            <v>70</v>
          </cell>
          <cell r="M110">
            <v>76</v>
          </cell>
          <cell r="N110">
            <v>61</v>
          </cell>
        </row>
        <row r="111">
          <cell r="D111">
            <v>16</v>
          </cell>
          <cell r="E111">
            <v>10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10</v>
          </cell>
          <cell r="L111">
            <v>30</v>
          </cell>
          <cell r="M111">
            <v>40</v>
          </cell>
          <cell r="N111">
            <v>30</v>
          </cell>
        </row>
        <row r="112">
          <cell r="D112">
            <v>93</v>
          </cell>
          <cell r="E112">
            <v>15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15</v>
          </cell>
          <cell r="L112">
            <v>23</v>
          </cell>
          <cell r="M112">
            <v>24</v>
          </cell>
          <cell r="N112">
            <v>5</v>
          </cell>
        </row>
        <row r="113">
          <cell r="D113">
            <v>120</v>
          </cell>
          <cell r="E113">
            <v>0</v>
          </cell>
          <cell r="F113">
            <v>0</v>
          </cell>
          <cell r="G113">
            <v>150</v>
          </cell>
          <cell r="H113">
            <v>0</v>
          </cell>
          <cell r="I113">
            <v>0</v>
          </cell>
          <cell r="J113">
            <v>0</v>
          </cell>
          <cell r="K113">
            <v>150</v>
          </cell>
          <cell r="L113">
            <v>150</v>
          </cell>
          <cell r="M113">
            <v>150</v>
          </cell>
          <cell r="N113">
            <v>0</v>
          </cell>
        </row>
        <row r="114"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2</v>
          </cell>
          <cell r="N114">
            <v>0</v>
          </cell>
        </row>
        <row r="118">
          <cell r="D118">
            <v>550</v>
          </cell>
          <cell r="E118">
            <v>500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500</v>
          </cell>
          <cell r="L118">
            <v>398</v>
          </cell>
          <cell r="M118">
            <v>530</v>
          </cell>
          <cell r="N118">
            <v>500</v>
          </cell>
        </row>
        <row r="119">
          <cell r="D119">
            <v>-9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-9</v>
          </cell>
          <cell r="M119">
            <v>0</v>
          </cell>
          <cell r="N119">
            <v>0</v>
          </cell>
        </row>
        <row r="120">
          <cell r="D120">
            <v>2793</v>
          </cell>
          <cell r="E120">
            <v>2641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2641</v>
          </cell>
          <cell r="L120">
            <v>2251</v>
          </cell>
          <cell r="M120">
            <v>2745</v>
          </cell>
          <cell r="N120">
            <v>2681</v>
          </cell>
        </row>
        <row r="121">
          <cell r="D121">
            <v>605</v>
          </cell>
          <cell r="E121">
            <v>520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520</v>
          </cell>
          <cell r="L121">
            <v>529</v>
          </cell>
          <cell r="M121">
            <v>672</v>
          </cell>
          <cell r="N121">
            <v>622</v>
          </cell>
        </row>
        <row r="122">
          <cell r="D122">
            <v>52</v>
          </cell>
          <cell r="E122">
            <v>50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50</v>
          </cell>
          <cell r="L122">
            <v>45</v>
          </cell>
          <cell r="M122">
            <v>55</v>
          </cell>
          <cell r="N122">
            <v>52</v>
          </cell>
        </row>
        <row r="126">
          <cell r="D126">
            <v>458</v>
          </cell>
          <cell r="E126">
            <v>450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450</v>
          </cell>
          <cell r="L126">
            <v>208</v>
          </cell>
          <cell r="M126">
            <v>450</v>
          </cell>
          <cell r="N126">
            <v>600</v>
          </cell>
        </row>
        <row r="127">
          <cell r="D127">
            <v>65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2</v>
          </cell>
          <cell r="M128">
            <v>2</v>
          </cell>
          <cell r="N128">
            <v>0</v>
          </cell>
        </row>
        <row r="132">
          <cell r="D132">
            <v>570</v>
          </cell>
          <cell r="E132">
            <v>515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515</v>
          </cell>
          <cell r="L132">
            <v>350</v>
          </cell>
          <cell r="M132">
            <v>570</v>
          </cell>
          <cell r="N132">
            <v>515</v>
          </cell>
        </row>
        <row r="133">
          <cell r="D133">
            <v>14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10</v>
          </cell>
          <cell r="E134">
            <v>14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14</v>
          </cell>
          <cell r="L134">
            <v>17</v>
          </cell>
          <cell r="M134">
            <v>17</v>
          </cell>
          <cell r="N134">
            <v>14</v>
          </cell>
        </row>
        <row r="135">
          <cell r="D135">
            <v>30</v>
          </cell>
          <cell r="E135">
            <v>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35</v>
          </cell>
          <cell r="L135">
            <v>24</v>
          </cell>
          <cell r="M135">
            <v>31</v>
          </cell>
          <cell r="N135">
            <v>32</v>
          </cell>
        </row>
        <row r="139">
          <cell r="D139">
            <v>189</v>
          </cell>
          <cell r="E139">
            <v>160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160</v>
          </cell>
          <cell r="L139">
            <v>132</v>
          </cell>
          <cell r="M139">
            <v>145</v>
          </cell>
          <cell r="N139">
            <v>120</v>
          </cell>
        </row>
        <row r="140">
          <cell r="D140">
            <v>12</v>
          </cell>
          <cell r="E140">
            <v>10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10</v>
          </cell>
          <cell r="L140">
            <v>15</v>
          </cell>
          <cell r="M140">
            <v>15</v>
          </cell>
          <cell r="N140">
            <v>10</v>
          </cell>
        </row>
        <row r="144">
          <cell r="D144">
            <v>2042</v>
          </cell>
          <cell r="E144">
            <v>0</v>
          </cell>
          <cell r="F144">
            <v>280</v>
          </cell>
          <cell r="G144">
            <v>254</v>
          </cell>
          <cell r="H144">
            <v>276</v>
          </cell>
          <cell r="I144">
            <v>218</v>
          </cell>
          <cell r="J144">
            <v>413</v>
          </cell>
          <cell r="K144">
            <v>1441</v>
          </cell>
          <cell r="L144">
            <v>1659</v>
          </cell>
          <cell r="M144">
            <v>2100</v>
          </cell>
          <cell r="N144">
            <v>0</v>
          </cell>
        </row>
        <row r="148">
          <cell r="D148">
            <v>561</v>
          </cell>
          <cell r="E148">
            <v>658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658</v>
          </cell>
          <cell r="L148">
            <v>566</v>
          </cell>
          <cell r="M148">
            <v>672</v>
          </cell>
          <cell r="N148">
            <v>463</v>
          </cell>
        </row>
        <row r="149">
          <cell r="D149">
            <v>417</v>
          </cell>
          <cell r="E149">
            <v>417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417</v>
          </cell>
          <cell r="L149">
            <v>0</v>
          </cell>
          <cell r="M149">
            <v>177</v>
          </cell>
          <cell r="N149">
            <v>200</v>
          </cell>
        </row>
        <row r="150">
          <cell r="D150">
            <v>365</v>
          </cell>
          <cell r="E150">
            <v>615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615</v>
          </cell>
          <cell r="L150">
            <v>452</v>
          </cell>
          <cell r="M150">
            <v>615</v>
          </cell>
          <cell r="N150">
            <v>602</v>
          </cell>
        </row>
        <row r="151">
          <cell r="D151">
            <v>20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20</v>
          </cell>
          <cell r="M151">
            <v>20</v>
          </cell>
          <cell r="N151">
            <v>20</v>
          </cell>
        </row>
        <row r="152">
          <cell r="D152">
            <v>221</v>
          </cell>
          <cell r="E152">
            <v>44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44</v>
          </cell>
          <cell r="L152">
            <v>62</v>
          </cell>
          <cell r="M152">
            <v>62</v>
          </cell>
          <cell r="N152">
            <v>0</v>
          </cell>
        </row>
        <row r="153">
          <cell r="D153">
            <v>15686</v>
          </cell>
          <cell r="E153">
            <v>2000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2000</v>
          </cell>
          <cell r="L153">
            <v>1782</v>
          </cell>
          <cell r="M153">
            <v>1800</v>
          </cell>
          <cell r="N153">
            <v>4300</v>
          </cell>
        </row>
      </sheetData>
      <sheetData sheetId="2">
        <row r="23">
          <cell r="E23">
            <v>0</v>
          </cell>
          <cell r="F23">
            <v>0</v>
          </cell>
          <cell r="L23">
            <v>0</v>
          </cell>
          <cell r="M23">
            <v>1</v>
          </cell>
          <cell r="N23">
            <v>1</v>
          </cell>
          <cell r="O23">
            <v>0</v>
          </cell>
        </row>
        <row r="24">
          <cell r="E24">
            <v>490</v>
          </cell>
          <cell r="F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U výdaje"/>
      <sheetName val="ZU odbory"/>
      <sheetName val="11"/>
      <sheetName val="13"/>
      <sheetName val="14"/>
      <sheetName val="15"/>
      <sheetName val="16"/>
      <sheetName val="18"/>
      <sheetName val="19"/>
      <sheetName val="20"/>
      <sheetName val="22"/>
      <sheetName val="23"/>
      <sheetName val="24"/>
      <sheetName val="31"/>
      <sheetName val="41"/>
      <sheetName val="61"/>
      <sheetName val="62"/>
      <sheetName val="63"/>
    </sheetNames>
    <sheetDataSet>
      <sheetData sheetId="1">
        <row r="13">
          <cell r="D13">
            <v>28</v>
          </cell>
          <cell r="E13">
            <v>15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15</v>
          </cell>
          <cell r="L13">
            <v>0</v>
          </cell>
          <cell r="M13">
            <v>15</v>
          </cell>
          <cell r="N13">
            <v>15</v>
          </cell>
        </row>
        <row r="14">
          <cell r="D14">
            <v>15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6213</v>
          </cell>
          <cell r="E15">
            <v>6100</v>
          </cell>
          <cell r="F15">
            <v>0</v>
          </cell>
          <cell r="G15">
            <v>690</v>
          </cell>
          <cell r="H15">
            <v>331</v>
          </cell>
          <cell r="I15">
            <v>460</v>
          </cell>
          <cell r="J15">
            <v>0</v>
          </cell>
          <cell r="K15">
            <v>7581</v>
          </cell>
          <cell r="L15">
            <v>5711</v>
          </cell>
          <cell r="M15">
            <v>5781</v>
          </cell>
          <cell r="N15">
            <v>7060</v>
          </cell>
        </row>
        <row r="16">
          <cell r="D16">
            <v>11244</v>
          </cell>
          <cell r="E16">
            <v>11400</v>
          </cell>
          <cell r="F16">
            <v>0</v>
          </cell>
          <cell r="G16">
            <v>332</v>
          </cell>
          <cell r="H16">
            <v>1184</v>
          </cell>
          <cell r="I16">
            <v>0</v>
          </cell>
          <cell r="J16">
            <v>936</v>
          </cell>
          <cell r="K16">
            <v>13852</v>
          </cell>
          <cell r="L16">
            <v>10935</v>
          </cell>
          <cell r="M16">
            <v>13812</v>
          </cell>
          <cell r="N16">
            <v>12250</v>
          </cell>
        </row>
        <row r="17">
          <cell r="D17">
            <v>1800</v>
          </cell>
          <cell r="E17">
            <v>1800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1800</v>
          </cell>
          <cell r="L17">
            <v>1350</v>
          </cell>
          <cell r="M17">
            <v>1800</v>
          </cell>
          <cell r="N17">
            <v>1800</v>
          </cell>
        </row>
        <row r="18">
          <cell r="D18">
            <v>16610</v>
          </cell>
          <cell r="E18">
            <v>15975</v>
          </cell>
          <cell r="F18">
            <v>0</v>
          </cell>
          <cell r="G18">
            <v>190</v>
          </cell>
          <cell r="H18">
            <v>0</v>
          </cell>
          <cell r="I18">
            <v>0</v>
          </cell>
          <cell r="J18">
            <v>295</v>
          </cell>
          <cell r="K18">
            <v>16460</v>
          </cell>
          <cell r="L18">
            <v>11800</v>
          </cell>
          <cell r="M18">
            <v>16460</v>
          </cell>
          <cell r="N18">
            <v>24895</v>
          </cell>
        </row>
        <row r="19">
          <cell r="D19">
            <v>3000</v>
          </cell>
          <cell r="E19">
            <v>2500</v>
          </cell>
          <cell r="F19">
            <v>500</v>
          </cell>
          <cell r="G19">
            <v>3670</v>
          </cell>
          <cell r="H19">
            <v>0</v>
          </cell>
          <cell r="I19">
            <v>0</v>
          </cell>
          <cell r="J19">
            <v>0</v>
          </cell>
          <cell r="K19">
            <v>6670</v>
          </cell>
          <cell r="L19">
            <v>5879</v>
          </cell>
          <cell r="M19">
            <v>6629</v>
          </cell>
          <cell r="N19">
            <v>3000</v>
          </cell>
        </row>
        <row r="20">
          <cell r="D20">
            <v>1948</v>
          </cell>
          <cell r="E20">
            <v>1700</v>
          </cell>
          <cell r="F20">
            <v>0</v>
          </cell>
          <cell r="G20">
            <v>0</v>
          </cell>
          <cell r="H20">
            <v>192</v>
          </cell>
          <cell r="I20">
            <v>0</v>
          </cell>
          <cell r="J20">
            <v>0</v>
          </cell>
          <cell r="K20">
            <v>1892</v>
          </cell>
          <cell r="L20">
            <v>1467</v>
          </cell>
          <cell r="M20">
            <v>1892</v>
          </cell>
          <cell r="N20">
            <v>1800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100</v>
          </cell>
          <cell r="K21">
            <v>100</v>
          </cell>
          <cell r="L21">
            <v>0</v>
          </cell>
          <cell r="M21">
            <v>100</v>
          </cell>
          <cell r="N21">
            <v>0</v>
          </cell>
        </row>
        <row r="22"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371</v>
          </cell>
          <cell r="E24">
            <v>500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500</v>
          </cell>
          <cell r="L24">
            <v>398</v>
          </cell>
          <cell r="M24">
            <v>500</v>
          </cell>
          <cell r="N24">
            <v>500</v>
          </cell>
        </row>
        <row r="25">
          <cell r="D25">
            <v>13400</v>
          </cell>
          <cell r="E25">
            <v>1575</v>
          </cell>
          <cell r="F25">
            <v>0</v>
          </cell>
          <cell r="G25">
            <v>7101</v>
          </cell>
          <cell r="H25">
            <v>0</v>
          </cell>
          <cell r="I25">
            <v>4734</v>
          </cell>
          <cell r="J25">
            <v>0</v>
          </cell>
          <cell r="K25">
            <v>13410</v>
          </cell>
          <cell r="L25">
            <v>13015</v>
          </cell>
          <cell r="M25">
            <v>15711</v>
          </cell>
          <cell r="N25">
            <v>1932</v>
          </cell>
        </row>
        <row r="26">
          <cell r="D26">
            <v>45</v>
          </cell>
          <cell r="E26">
            <v>60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60</v>
          </cell>
          <cell r="L26">
            <v>34</v>
          </cell>
          <cell r="M26">
            <v>45</v>
          </cell>
          <cell r="N26">
            <v>45</v>
          </cell>
        </row>
        <row r="27">
          <cell r="D27">
            <v>9</v>
          </cell>
          <cell r="E27">
            <v>10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10</v>
          </cell>
          <cell r="L27">
            <v>9</v>
          </cell>
          <cell r="M27">
            <v>9</v>
          </cell>
          <cell r="N27">
            <v>10</v>
          </cell>
        </row>
        <row r="28">
          <cell r="D28">
            <v>9</v>
          </cell>
          <cell r="E28">
            <v>10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10</v>
          </cell>
          <cell r="L28">
            <v>0</v>
          </cell>
          <cell r="M28">
            <v>15</v>
          </cell>
          <cell r="N28">
            <v>15</v>
          </cell>
        </row>
        <row r="29">
          <cell r="D29">
            <v>54</v>
          </cell>
          <cell r="E29">
            <v>190</v>
          </cell>
          <cell r="F29">
            <v>556</v>
          </cell>
          <cell r="G29">
            <v>0</v>
          </cell>
          <cell r="H29">
            <v>25</v>
          </cell>
          <cell r="I29">
            <v>0</v>
          </cell>
          <cell r="J29">
            <v>130</v>
          </cell>
          <cell r="K29">
            <v>901</v>
          </cell>
          <cell r="L29">
            <v>573</v>
          </cell>
          <cell r="M29">
            <v>104</v>
          </cell>
          <cell r="N29">
            <v>880</v>
          </cell>
        </row>
        <row r="30">
          <cell r="D30">
            <v>1422</v>
          </cell>
          <cell r="E30">
            <v>1620</v>
          </cell>
          <cell r="F30">
            <v>0</v>
          </cell>
          <cell r="G30">
            <v>0</v>
          </cell>
          <cell r="H30">
            <v>-820</v>
          </cell>
          <cell r="I30">
            <v>0</v>
          </cell>
          <cell r="J30">
            <v>67</v>
          </cell>
          <cell r="K30">
            <v>867</v>
          </cell>
          <cell r="L30">
            <v>307</v>
          </cell>
          <cell r="M30">
            <v>650</v>
          </cell>
          <cell r="N30">
            <v>-380</v>
          </cell>
        </row>
        <row r="31">
          <cell r="D31">
            <v>397</v>
          </cell>
          <cell r="E31">
            <v>400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400</v>
          </cell>
          <cell r="L31">
            <v>430</v>
          </cell>
          <cell r="M31">
            <v>415</v>
          </cell>
          <cell r="N31">
            <v>440</v>
          </cell>
        </row>
        <row r="32">
          <cell r="D32">
            <v>2965</v>
          </cell>
          <cell r="E32">
            <v>3000</v>
          </cell>
          <cell r="F32">
            <v>0</v>
          </cell>
          <cell r="G32">
            <v>0</v>
          </cell>
          <cell r="H32">
            <v>2280</v>
          </cell>
          <cell r="I32">
            <v>0</v>
          </cell>
          <cell r="J32">
            <v>0</v>
          </cell>
          <cell r="K32">
            <v>5280</v>
          </cell>
          <cell r="L32">
            <v>5280</v>
          </cell>
          <cell r="M32">
            <v>5280</v>
          </cell>
          <cell r="N32">
            <v>3000</v>
          </cell>
        </row>
        <row r="33">
          <cell r="D33">
            <v>158</v>
          </cell>
          <cell r="E33">
            <v>0</v>
          </cell>
          <cell r="F33">
            <v>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9</v>
          </cell>
          <cell r="L33">
            <v>9</v>
          </cell>
          <cell r="M33">
            <v>9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17523</v>
          </cell>
          <cell r="G34">
            <v>-17480</v>
          </cell>
          <cell r="H34">
            <v>0</v>
          </cell>
          <cell r="I34">
            <v>0</v>
          </cell>
          <cell r="J34">
            <v>-36</v>
          </cell>
          <cell r="K34">
            <v>7</v>
          </cell>
          <cell r="L34">
            <v>0</v>
          </cell>
          <cell r="M34">
            <v>0</v>
          </cell>
          <cell r="N34">
            <v>1517</v>
          </cell>
        </row>
        <row r="38">
          <cell r="D38">
            <v>951</v>
          </cell>
          <cell r="E38">
            <v>1180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1180</v>
          </cell>
          <cell r="L38">
            <v>216</v>
          </cell>
          <cell r="M38">
            <v>1198</v>
          </cell>
          <cell r="N38">
            <v>1500</v>
          </cell>
        </row>
        <row r="39">
          <cell r="D39">
            <v>49</v>
          </cell>
          <cell r="E39">
            <v>1850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1850</v>
          </cell>
          <cell r="L39">
            <v>11</v>
          </cell>
          <cell r="M39">
            <v>50</v>
          </cell>
          <cell r="N39">
            <v>50</v>
          </cell>
        </row>
        <row r="40">
          <cell r="D40">
            <v>1181</v>
          </cell>
          <cell r="E40">
            <v>114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1360</v>
          </cell>
          <cell r="K40">
            <v>1474</v>
          </cell>
          <cell r="L40">
            <v>14</v>
          </cell>
          <cell r="M40">
            <v>1474</v>
          </cell>
          <cell r="N40">
            <v>115</v>
          </cell>
        </row>
        <row r="41">
          <cell r="D41">
            <v>144</v>
          </cell>
          <cell r="E41">
            <v>350</v>
          </cell>
          <cell r="F41">
            <v>0</v>
          </cell>
          <cell r="G41">
            <v>0</v>
          </cell>
          <cell r="H41">
            <v>70</v>
          </cell>
          <cell r="I41">
            <v>0</v>
          </cell>
          <cell r="J41">
            <v>0</v>
          </cell>
          <cell r="K41">
            <v>420</v>
          </cell>
          <cell r="L41">
            <v>80</v>
          </cell>
          <cell r="M41">
            <v>242</v>
          </cell>
          <cell r="N41">
            <v>300</v>
          </cell>
        </row>
        <row r="42">
          <cell r="D42">
            <v>544</v>
          </cell>
          <cell r="E42">
            <v>550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550</v>
          </cell>
          <cell r="L42">
            <v>295</v>
          </cell>
          <cell r="M42">
            <v>519</v>
          </cell>
          <cell r="N42">
            <v>550</v>
          </cell>
        </row>
        <row r="43">
          <cell r="D43">
            <v>559</v>
          </cell>
          <cell r="E43">
            <v>587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587</v>
          </cell>
          <cell r="L43">
            <v>572</v>
          </cell>
          <cell r="M43">
            <v>605</v>
          </cell>
          <cell r="N43">
            <v>750</v>
          </cell>
        </row>
        <row r="44">
          <cell r="D44">
            <v>4588</v>
          </cell>
          <cell r="E44">
            <v>3715</v>
          </cell>
          <cell r="F44">
            <v>0</v>
          </cell>
          <cell r="G44">
            <v>7750</v>
          </cell>
          <cell r="H44">
            <v>0</v>
          </cell>
          <cell r="I44">
            <v>0</v>
          </cell>
          <cell r="J44">
            <v>0</v>
          </cell>
          <cell r="K44">
            <v>11465</v>
          </cell>
          <cell r="L44">
            <v>4749</v>
          </cell>
          <cell r="M44">
            <v>5965</v>
          </cell>
          <cell r="N44">
            <v>15515</v>
          </cell>
        </row>
        <row r="45">
          <cell r="D45">
            <v>175</v>
          </cell>
          <cell r="E45">
            <v>175</v>
          </cell>
          <cell r="F45">
            <v>0</v>
          </cell>
          <cell r="G45">
            <v>300</v>
          </cell>
          <cell r="H45">
            <v>0</v>
          </cell>
          <cell r="I45">
            <v>0</v>
          </cell>
          <cell r="J45">
            <v>0</v>
          </cell>
          <cell r="K45">
            <v>475</v>
          </cell>
          <cell r="L45">
            <v>465</v>
          </cell>
          <cell r="M45">
            <v>465</v>
          </cell>
          <cell r="N45">
            <v>174</v>
          </cell>
        </row>
        <row r="46">
          <cell r="D46">
            <v>22</v>
          </cell>
          <cell r="E46">
            <v>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28</v>
          </cell>
          <cell r="L46">
            <v>21</v>
          </cell>
          <cell r="M46">
            <v>28</v>
          </cell>
          <cell r="N46">
            <v>30</v>
          </cell>
        </row>
        <row r="50">
          <cell r="D50">
            <v>13265</v>
          </cell>
          <cell r="E50">
            <v>530</v>
          </cell>
          <cell r="F50">
            <v>0</v>
          </cell>
          <cell r="G50">
            <v>1000</v>
          </cell>
          <cell r="H50">
            <v>745</v>
          </cell>
          <cell r="I50">
            <v>0</v>
          </cell>
          <cell r="J50">
            <v>650</v>
          </cell>
          <cell r="K50">
            <v>2925</v>
          </cell>
          <cell r="L50">
            <v>491</v>
          </cell>
          <cell r="M50">
            <v>2725</v>
          </cell>
          <cell r="N50">
            <v>11965</v>
          </cell>
        </row>
        <row r="51">
          <cell r="D51">
            <v>3915</v>
          </cell>
          <cell r="E51">
            <v>16377</v>
          </cell>
          <cell r="F51">
            <v>0</v>
          </cell>
          <cell r="G51">
            <v>7950</v>
          </cell>
          <cell r="H51">
            <v>4500</v>
          </cell>
          <cell r="I51">
            <v>0</v>
          </cell>
          <cell r="J51">
            <v>404</v>
          </cell>
          <cell r="K51">
            <v>29231</v>
          </cell>
          <cell r="L51">
            <v>9673</v>
          </cell>
          <cell r="M51">
            <v>24287</v>
          </cell>
          <cell r="N51">
            <v>4135</v>
          </cell>
        </row>
        <row r="52">
          <cell r="D52">
            <v>554</v>
          </cell>
          <cell r="E52">
            <v>302</v>
          </cell>
          <cell r="F52">
            <v>0</v>
          </cell>
          <cell r="G52">
            <v>0</v>
          </cell>
          <cell r="H52">
            <v>360</v>
          </cell>
          <cell r="I52">
            <v>0</v>
          </cell>
          <cell r="J52">
            <v>20</v>
          </cell>
          <cell r="K52">
            <v>682</v>
          </cell>
          <cell r="L52">
            <v>29</v>
          </cell>
          <cell r="M52">
            <v>530</v>
          </cell>
          <cell r="N52">
            <v>5102</v>
          </cell>
        </row>
        <row r="53">
          <cell r="D53">
            <v>76</v>
          </cell>
          <cell r="E53">
            <v>95</v>
          </cell>
          <cell r="F53">
            <v>0</v>
          </cell>
          <cell r="G53">
            <v>90</v>
          </cell>
          <cell r="H53">
            <v>0</v>
          </cell>
          <cell r="I53">
            <v>0</v>
          </cell>
          <cell r="J53">
            <v>50</v>
          </cell>
          <cell r="K53">
            <v>235</v>
          </cell>
          <cell r="L53">
            <v>146</v>
          </cell>
          <cell r="M53">
            <v>239</v>
          </cell>
          <cell r="N53">
            <v>300</v>
          </cell>
        </row>
        <row r="55">
          <cell r="D55">
            <v>20</v>
          </cell>
          <cell r="E55">
            <v>1050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-300</v>
          </cell>
          <cell r="K55">
            <v>750</v>
          </cell>
          <cell r="L55">
            <v>15</v>
          </cell>
          <cell r="M55">
            <v>750</v>
          </cell>
          <cell r="N55">
            <v>50</v>
          </cell>
        </row>
        <row r="56">
          <cell r="D56">
            <v>504</v>
          </cell>
          <cell r="E56">
            <v>150</v>
          </cell>
          <cell r="F56">
            <v>0</v>
          </cell>
          <cell r="G56">
            <v>0</v>
          </cell>
          <cell r="H56">
            <v>300</v>
          </cell>
          <cell r="I56">
            <v>0</v>
          </cell>
          <cell r="J56">
            <v>0</v>
          </cell>
          <cell r="K56">
            <v>450</v>
          </cell>
          <cell r="L56">
            <v>27</v>
          </cell>
          <cell r="M56">
            <v>350</v>
          </cell>
          <cell r="N56">
            <v>1050</v>
          </cell>
        </row>
        <row r="57">
          <cell r="D57">
            <v>110</v>
          </cell>
          <cell r="E57">
            <v>3000</v>
          </cell>
          <cell r="F57">
            <v>0</v>
          </cell>
          <cell r="G57">
            <v>-1000</v>
          </cell>
          <cell r="H57">
            <v>500</v>
          </cell>
          <cell r="I57">
            <v>0</v>
          </cell>
          <cell r="J57">
            <v>0</v>
          </cell>
          <cell r="K57">
            <v>2500</v>
          </cell>
          <cell r="L57">
            <v>3325</v>
          </cell>
          <cell r="M57">
            <v>3502</v>
          </cell>
          <cell r="N57">
            <v>5000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1600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1000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189</v>
          </cell>
          <cell r="K60">
            <v>189</v>
          </cell>
          <cell r="L60">
            <v>0</v>
          </cell>
          <cell r="M60">
            <v>189</v>
          </cell>
          <cell r="N60">
            <v>0</v>
          </cell>
        </row>
        <row r="61">
          <cell r="D61">
            <v>21538</v>
          </cell>
          <cell r="E61">
            <v>5000</v>
          </cell>
          <cell r="F61">
            <v>0</v>
          </cell>
          <cell r="G61">
            <v>1900</v>
          </cell>
          <cell r="H61">
            <v>1446</v>
          </cell>
          <cell r="I61">
            <v>0</v>
          </cell>
          <cell r="J61">
            <v>3580</v>
          </cell>
          <cell r="K61">
            <v>11926</v>
          </cell>
          <cell r="L61">
            <v>9687</v>
          </cell>
          <cell r="M61">
            <v>11925</v>
          </cell>
          <cell r="N61">
            <v>5000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2000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</v>
          </cell>
          <cell r="M63">
            <v>6</v>
          </cell>
          <cell r="N63">
            <v>0</v>
          </cell>
        </row>
        <row r="64">
          <cell r="D64">
            <v>530</v>
          </cell>
          <cell r="E64">
            <v>5780</v>
          </cell>
          <cell r="F64">
            <v>70</v>
          </cell>
          <cell r="G64">
            <v>-2370</v>
          </cell>
          <cell r="H64">
            <v>200</v>
          </cell>
          <cell r="I64">
            <v>0</v>
          </cell>
          <cell r="J64">
            <v>1446</v>
          </cell>
          <cell r="K64">
            <v>5126</v>
          </cell>
          <cell r="L64">
            <v>3067</v>
          </cell>
          <cell r="M64">
            <v>5125</v>
          </cell>
          <cell r="N64">
            <v>9580</v>
          </cell>
        </row>
        <row r="65">
          <cell r="D65">
            <v>563</v>
          </cell>
          <cell r="E65">
            <v>700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700</v>
          </cell>
          <cell r="L65">
            <v>4</v>
          </cell>
          <cell r="M65">
            <v>4</v>
          </cell>
          <cell r="N65">
            <v>1000</v>
          </cell>
        </row>
        <row r="66">
          <cell r="D66">
            <v>82</v>
          </cell>
          <cell r="E66">
            <v>3000</v>
          </cell>
          <cell r="F66">
            <v>0</v>
          </cell>
          <cell r="G66">
            <v>0</v>
          </cell>
          <cell r="H66">
            <v>-3000</v>
          </cell>
          <cell r="I66">
            <v>0</v>
          </cell>
          <cell r="J66">
            <v>37</v>
          </cell>
          <cell r="K66">
            <v>37</v>
          </cell>
          <cell r="L66">
            <v>0</v>
          </cell>
          <cell r="M66">
            <v>37</v>
          </cell>
          <cell r="N66">
            <v>3000</v>
          </cell>
        </row>
        <row r="67">
          <cell r="D67">
            <v>7312</v>
          </cell>
          <cell r="E67">
            <v>4760</v>
          </cell>
          <cell r="F67">
            <v>0</v>
          </cell>
          <cell r="G67">
            <v>0</v>
          </cell>
          <cell r="H67">
            <v>2500</v>
          </cell>
          <cell r="I67">
            <v>0</v>
          </cell>
          <cell r="J67">
            <v>0</v>
          </cell>
          <cell r="K67">
            <v>7260</v>
          </cell>
          <cell r="L67">
            <v>2627</v>
          </cell>
          <cell r="M67">
            <v>7881</v>
          </cell>
          <cell r="N67">
            <v>7610</v>
          </cell>
        </row>
        <row r="68">
          <cell r="D68">
            <v>732</v>
          </cell>
          <cell r="E68">
            <v>740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740</v>
          </cell>
          <cell r="L68">
            <v>555</v>
          </cell>
          <cell r="M68">
            <v>740</v>
          </cell>
          <cell r="N68">
            <v>1340</v>
          </cell>
        </row>
        <row r="71">
          <cell r="D71">
            <v>10</v>
          </cell>
          <cell r="E71">
            <v>1200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-865</v>
          </cell>
          <cell r="K71">
            <v>335</v>
          </cell>
          <cell r="L71">
            <v>41</v>
          </cell>
          <cell r="M71">
            <v>432</v>
          </cell>
          <cell r="N71">
            <v>1000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350</v>
          </cell>
        </row>
        <row r="73">
          <cell r="D73">
            <v>263</v>
          </cell>
          <cell r="E73">
            <v>530</v>
          </cell>
          <cell r="F73">
            <v>0</v>
          </cell>
          <cell r="G73">
            <v>100</v>
          </cell>
          <cell r="H73">
            <v>0</v>
          </cell>
          <cell r="I73">
            <v>0</v>
          </cell>
          <cell r="J73">
            <v>0</v>
          </cell>
          <cell r="K73">
            <v>630</v>
          </cell>
          <cell r="L73">
            <v>115</v>
          </cell>
          <cell r="M73">
            <v>630</v>
          </cell>
          <cell r="N73">
            <v>4730</v>
          </cell>
        </row>
        <row r="74">
          <cell r="D74">
            <v>226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2000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189</v>
          </cell>
          <cell r="K76">
            <v>189</v>
          </cell>
          <cell r="L76">
            <v>188</v>
          </cell>
          <cell r="M76">
            <v>188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2000</v>
          </cell>
        </row>
        <row r="78">
          <cell r="D78">
            <v>2</v>
          </cell>
          <cell r="E78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</v>
          </cell>
          <cell r="L78">
            <v>1</v>
          </cell>
          <cell r="M78">
            <v>2</v>
          </cell>
          <cell r="N78">
            <v>2</v>
          </cell>
        </row>
        <row r="79">
          <cell r="D79">
            <v>0</v>
          </cell>
          <cell r="E79">
            <v>5900</v>
          </cell>
          <cell r="F79">
            <v>0</v>
          </cell>
          <cell r="G79">
            <v>0</v>
          </cell>
          <cell r="H79">
            <v>-4571</v>
          </cell>
          <cell r="I79">
            <v>0</v>
          </cell>
          <cell r="J79">
            <v>-1140</v>
          </cell>
          <cell r="K79">
            <v>189</v>
          </cell>
          <cell r="L79">
            <v>0</v>
          </cell>
          <cell r="M79">
            <v>189</v>
          </cell>
          <cell r="N79">
            <v>0</v>
          </cell>
        </row>
        <row r="83">
          <cell r="D83">
            <v>1</v>
          </cell>
          <cell r="E83">
            <v>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5</v>
          </cell>
          <cell r="L83">
            <v>0</v>
          </cell>
          <cell r="M83">
            <v>0</v>
          </cell>
          <cell r="N83">
            <v>5</v>
          </cell>
        </row>
        <row r="87">
          <cell r="D87">
            <v>26</v>
          </cell>
          <cell r="E87">
            <v>26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26</v>
          </cell>
          <cell r="L87">
            <v>26</v>
          </cell>
          <cell r="M87">
            <v>26</v>
          </cell>
          <cell r="N87">
            <v>26</v>
          </cell>
        </row>
        <row r="88">
          <cell r="D88">
            <v>479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30</v>
          </cell>
          <cell r="K88">
            <v>30</v>
          </cell>
          <cell r="L88">
            <v>5</v>
          </cell>
          <cell r="M88">
            <v>382</v>
          </cell>
          <cell r="N88">
            <v>0</v>
          </cell>
        </row>
        <row r="89">
          <cell r="D89">
            <v>8858</v>
          </cell>
          <cell r="E89">
            <v>10116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143</v>
          </cell>
          <cell r="K89">
            <v>10259</v>
          </cell>
          <cell r="L89">
            <v>7059</v>
          </cell>
          <cell r="M89">
            <v>9816</v>
          </cell>
          <cell r="N89">
            <v>10339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5</v>
          </cell>
          <cell r="H93">
            <v>0</v>
          </cell>
          <cell r="I93">
            <v>0</v>
          </cell>
          <cell r="J93">
            <v>5</v>
          </cell>
          <cell r="K93">
            <v>10</v>
          </cell>
          <cell r="L93">
            <v>10</v>
          </cell>
          <cell r="M93">
            <v>10</v>
          </cell>
          <cell r="N93">
            <v>50</v>
          </cell>
        </row>
        <row r="94">
          <cell r="D94">
            <v>10</v>
          </cell>
          <cell r="E94">
            <v>30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30</v>
          </cell>
          <cell r="L94">
            <v>0</v>
          </cell>
          <cell r="M94">
            <v>0</v>
          </cell>
          <cell r="N94">
            <v>20</v>
          </cell>
        </row>
        <row r="96">
          <cell r="D96">
            <v>278</v>
          </cell>
          <cell r="E96">
            <v>0</v>
          </cell>
          <cell r="F96">
            <v>144</v>
          </cell>
          <cell r="G96">
            <v>1092</v>
          </cell>
          <cell r="H96">
            <v>0</v>
          </cell>
          <cell r="I96">
            <v>0</v>
          </cell>
          <cell r="J96">
            <v>1184</v>
          </cell>
          <cell r="K96">
            <v>2420</v>
          </cell>
          <cell r="L96">
            <v>1432</v>
          </cell>
          <cell r="M96">
            <v>2421</v>
          </cell>
          <cell r="N96">
            <v>0</v>
          </cell>
        </row>
        <row r="97">
          <cell r="D97">
            <v>10</v>
          </cell>
          <cell r="E97">
            <v>20</v>
          </cell>
          <cell r="F97">
            <v>0</v>
          </cell>
          <cell r="G97">
            <v>-5</v>
          </cell>
          <cell r="H97">
            <v>0</v>
          </cell>
          <cell r="I97">
            <v>0</v>
          </cell>
          <cell r="J97">
            <v>-5</v>
          </cell>
          <cell r="K97">
            <v>10</v>
          </cell>
          <cell r="L97">
            <v>4</v>
          </cell>
          <cell r="M97">
            <v>10</v>
          </cell>
          <cell r="N97">
            <v>10</v>
          </cell>
        </row>
        <row r="98">
          <cell r="D98">
            <v>1</v>
          </cell>
          <cell r="E98">
            <v>25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25</v>
          </cell>
          <cell r="L98">
            <v>1</v>
          </cell>
          <cell r="M98">
            <v>25</v>
          </cell>
          <cell r="N98">
            <v>25</v>
          </cell>
        </row>
        <row r="99">
          <cell r="D99">
            <v>550</v>
          </cell>
          <cell r="E99">
            <v>400</v>
          </cell>
          <cell r="F99">
            <v>0</v>
          </cell>
          <cell r="G99">
            <v>0</v>
          </cell>
          <cell r="H99">
            <v>0</v>
          </cell>
          <cell r="I99">
            <v>150</v>
          </cell>
          <cell r="J99">
            <v>0</v>
          </cell>
          <cell r="K99">
            <v>550</v>
          </cell>
          <cell r="L99">
            <v>550</v>
          </cell>
          <cell r="M99">
            <v>550</v>
          </cell>
          <cell r="N99">
            <v>550</v>
          </cell>
        </row>
        <row r="100">
          <cell r="D100">
            <v>62</v>
          </cell>
          <cell r="E100">
            <v>66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66</v>
          </cell>
          <cell r="L100">
            <v>44</v>
          </cell>
          <cell r="M100">
            <v>66</v>
          </cell>
          <cell r="N100">
            <v>70</v>
          </cell>
        </row>
        <row r="101">
          <cell r="D101">
            <v>100</v>
          </cell>
          <cell r="E101">
            <v>100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</row>
        <row r="102">
          <cell r="D102">
            <v>43</v>
          </cell>
          <cell r="E102">
            <v>45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45</v>
          </cell>
          <cell r="L102">
            <v>43</v>
          </cell>
          <cell r="M102">
            <v>43</v>
          </cell>
          <cell r="N102">
            <v>45</v>
          </cell>
        </row>
        <row r="104">
          <cell r="D104">
            <v>49</v>
          </cell>
          <cell r="E104">
            <v>90</v>
          </cell>
          <cell r="F104">
            <v>0</v>
          </cell>
          <cell r="G104">
            <v>1226</v>
          </cell>
          <cell r="H104">
            <v>627</v>
          </cell>
          <cell r="I104">
            <v>0</v>
          </cell>
          <cell r="J104">
            <v>0</v>
          </cell>
          <cell r="K104">
            <v>1943</v>
          </cell>
          <cell r="L104">
            <v>1241</v>
          </cell>
          <cell r="M104">
            <v>1946</v>
          </cell>
          <cell r="N104">
            <v>90</v>
          </cell>
        </row>
        <row r="105">
          <cell r="D105">
            <v>660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9">
          <cell r="D109">
            <v>3</v>
          </cell>
          <cell r="E109">
            <v>100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100</v>
          </cell>
          <cell r="L109">
            <v>0</v>
          </cell>
          <cell r="M109">
            <v>0</v>
          </cell>
          <cell r="N109">
            <v>100</v>
          </cell>
        </row>
        <row r="113">
          <cell r="D113">
            <v>133</v>
          </cell>
          <cell r="E113">
            <v>140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140</v>
          </cell>
          <cell r="L113">
            <v>54</v>
          </cell>
          <cell r="M113">
            <v>140</v>
          </cell>
          <cell r="N113">
            <v>145</v>
          </cell>
        </row>
        <row r="114">
          <cell r="D114">
            <v>161</v>
          </cell>
          <cell r="E114">
            <v>0</v>
          </cell>
          <cell r="F114">
            <v>0</v>
          </cell>
          <cell r="G114">
            <v>47</v>
          </cell>
          <cell r="H114">
            <v>0</v>
          </cell>
          <cell r="I114">
            <v>46</v>
          </cell>
          <cell r="J114">
            <v>46</v>
          </cell>
          <cell r="K114">
            <v>139</v>
          </cell>
          <cell r="L114">
            <v>139</v>
          </cell>
          <cell r="M114">
            <v>180</v>
          </cell>
          <cell r="N114">
            <v>0</v>
          </cell>
        </row>
        <row r="115">
          <cell r="D115">
            <v>7</v>
          </cell>
          <cell r="E115">
            <v>7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</v>
          </cell>
          <cell r="L115">
            <v>7</v>
          </cell>
          <cell r="M115">
            <v>7</v>
          </cell>
          <cell r="N115">
            <v>7</v>
          </cell>
        </row>
        <row r="116">
          <cell r="D116">
            <v>2500</v>
          </cell>
          <cell r="E116">
            <v>3000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348</v>
          </cell>
          <cell r="K116">
            <v>3348</v>
          </cell>
          <cell r="L116">
            <v>3348</v>
          </cell>
          <cell r="M116">
            <v>3348</v>
          </cell>
          <cell r="N116">
            <v>2900</v>
          </cell>
        </row>
        <row r="117">
          <cell r="D117">
            <v>1057</v>
          </cell>
          <cell r="E117">
            <v>1846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1846</v>
          </cell>
          <cell r="L117">
            <v>854</v>
          </cell>
          <cell r="M117">
            <v>1215</v>
          </cell>
          <cell r="N117">
            <v>1935</v>
          </cell>
        </row>
        <row r="118">
          <cell r="D118">
            <v>50</v>
          </cell>
          <cell r="E118">
            <v>10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</v>
          </cell>
          <cell r="L118">
            <v>0</v>
          </cell>
          <cell r="M118">
            <v>0</v>
          </cell>
          <cell r="N118">
            <v>11</v>
          </cell>
        </row>
        <row r="119">
          <cell r="D119">
            <v>4</v>
          </cell>
          <cell r="E119">
            <v>50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</v>
          </cell>
          <cell r="L119">
            <v>1</v>
          </cell>
          <cell r="M119">
            <v>1</v>
          </cell>
          <cell r="N119">
            <v>45</v>
          </cell>
        </row>
        <row r="120">
          <cell r="D120">
            <v>0</v>
          </cell>
          <cell r="E120">
            <v>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5</v>
          </cell>
          <cell r="L120">
            <v>3</v>
          </cell>
          <cell r="M120">
            <v>3</v>
          </cell>
          <cell r="N120">
            <v>5</v>
          </cell>
        </row>
        <row r="121">
          <cell r="D121">
            <v>25</v>
          </cell>
          <cell r="E121">
            <v>5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5</v>
          </cell>
          <cell r="L121">
            <v>0</v>
          </cell>
          <cell r="M121">
            <v>10</v>
          </cell>
          <cell r="N121">
            <v>5</v>
          </cell>
        </row>
        <row r="122">
          <cell r="D122">
            <v>8652</v>
          </cell>
          <cell r="E122">
            <v>9230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9230</v>
          </cell>
          <cell r="L122">
            <v>6464</v>
          </cell>
          <cell r="M122">
            <v>9230</v>
          </cell>
          <cell r="N122">
            <v>9376</v>
          </cell>
        </row>
        <row r="123">
          <cell r="D123">
            <v>100</v>
          </cell>
          <cell r="E123">
            <v>265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265</v>
          </cell>
          <cell r="L123">
            <v>73</v>
          </cell>
          <cell r="M123">
            <v>120</v>
          </cell>
          <cell r="N123">
            <v>268</v>
          </cell>
        </row>
        <row r="124">
          <cell r="D124">
            <v>0</v>
          </cell>
          <cell r="E124">
            <v>25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25</v>
          </cell>
          <cell r="L124">
            <v>0</v>
          </cell>
          <cell r="M124">
            <v>0</v>
          </cell>
          <cell r="N124">
            <v>25</v>
          </cell>
        </row>
        <row r="125">
          <cell r="D125">
            <v>411</v>
          </cell>
          <cell r="E125">
            <v>55</v>
          </cell>
          <cell r="F125">
            <v>0</v>
          </cell>
          <cell r="G125">
            <v>0</v>
          </cell>
          <cell r="H125">
            <v>-55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7059</v>
          </cell>
          <cell r="E126">
            <v>8263</v>
          </cell>
          <cell r="F126">
            <v>0</v>
          </cell>
          <cell r="G126">
            <v>0</v>
          </cell>
          <cell r="H126">
            <v>55</v>
          </cell>
          <cell r="I126">
            <v>0</v>
          </cell>
          <cell r="J126">
            <v>79</v>
          </cell>
          <cell r="K126">
            <v>8397</v>
          </cell>
          <cell r="L126">
            <v>4947</v>
          </cell>
          <cell r="M126">
            <v>7254</v>
          </cell>
          <cell r="N126">
            <v>8271</v>
          </cell>
        </row>
        <row r="127">
          <cell r="D127">
            <v>8</v>
          </cell>
          <cell r="E127">
            <v>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8</v>
          </cell>
          <cell r="L127">
            <v>0</v>
          </cell>
          <cell r="M127">
            <v>8</v>
          </cell>
          <cell r="N127">
            <v>8</v>
          </cell>
        </row>
        <row r="128">
          <cell r="D128">
            <v>5</v>
          </cell>
          <cell r="E128">
            <v>80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80</v>
          </cell>
          <cell r="L128">
            <v>30</v>
          </cell>
          <cell r="M128">
            <v>80</v>
          </cell>
          <cell r="N128">
            <v>70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45</v>
          </cell>
          <cell r="I133">
            <v>0</v>
          </cell>
          <cell r="J133">
            <v>-7</v>
          </cell>
          <cell r="K133">
            <v>38</v>
          </cell>
          <cell r="L133">
            <v>37</v>
          </cell>
          <cell r="M133">
            <v>37</v>
          </cell>
          <cell r="N133">
            <v>0</v>
          </cell>
        </row>
        <row r="134">
          <cell r="D134">
            <v>330</v>
          </cell>
          <cell r="E134">
            <v>229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229</v>
          </cell>
          <cell r="L134">
            <v>96</v>
          </cell>
          <cell r="M134">
            <v>228</v>
          </cell>
          <cell r="N134">
            <v>1179</v>
          </cell>
        </row>
        <row r="135">
          <cell r="D135">
            <v>60</v>
          </cell>
          <cell r="E135">
            <v>800</v>
          </cell>
          <cell r="F135">
            <v>496</v>
          </cell>
          <cell r="G135">
            <v>0</v>
          </cell>
          <cell r="H135">
            <v>-175</v>
          </cell>
          <cell r="I135">
            <v>0</v>
          </cell>
          <cell r="J135">
            <v>-113</v>
          </cell>
          <cell r="K135">
            <v>1008</v>
          </cell>
          <cell r="L135">
            <v>0</v>
          </cell>
          <cell r="M135">
            <v>0</v>
          </cell>
          <cell r="N135">
            <v>800</v>
          </cell>
        </row>
        <row r="136">
          <cell r="D136">
            <v>77</v>
          </cell>
          <cell r="E136">
            <v>163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163</v>
          </cell>
          <cell r="L136">
            <v>27</v>
          </cell>
          <cell r="M136">
            <v>116</v>
          </cell>
          <cell r="N136">
            <v>263</v>
          </cell>
        </row>
        <row r="137">
          <cell r="D137">
            <v>1629</v>
          </cell>
          <cell r="E137">
            <v>1731</v>
          </cell>
          <cell r="F137">
            <v>0</v>
          </cell>
          <cell r="G137">
            <v>150</v>
          </cell>
          <cell r="H137">
            <v>0</v>
          </cell>
          <cell r="I137">
            <v>0</v>
          </cell>
          <cell r="J137">
            <v>0</v>
          </cell>
          <cell r="K137">
            <v>1881</v>
          </cell>
          <cell r="L137">
            <v>919</v>
          </cell>
          <cell r="M137">
            <v>1765</v>
          </cell>
          <cell r="N137">
            <v>3021</v>
          </cell>
        </row>
        <row r="138">
          <cell r="D138">
            <v>1220</v>
          </cell>
          <cell r="E138">
            <v>1216</v>
          </cell>
          <cell r="F138">
            <v>0</v>
          </cell>
          <cell r="G138">
            <v>0</v>
          </cell>
          <cell r="H138">
            <v>130</v>
          </cell>
          <cell r="I138">
            <v>0</v>
          </cell>
          <cell r="J138">
            <v>328</v>
          </cell>
          <cell r="K138">
            <v>1674</v>
          </cell>
          <cell r="L138">
            <v>865</v>
          </cell>
          <cell r="M138">
            <v>1614</v>
          </cell>
          <cell r="N138">
            <v>1254</v>
          </cell>
        </row>
        <row r="139">
          <cell r="D139">
            <v>86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9</v>
          </cell>
          <cell r="K140">
            <v>9</v>
          </cell>
          <cell r="L140">
            <v>9</v>
          </cell>
          <cell r="M140">
            <v>0</v>
          </cell>
          <cell r="N140">
            <v>0</v>
          </cell>
        </row>
        <row r="141">
          <cell r="D141">
            <v>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5">
          <cell r="D145">
            <v>3</v>
          </cell>
          <cell r="E145">
            <v>17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17</v>
          </cell>
          <cell r="L145">
            <v>4</v>
          </cell>
          <cell r="M145">
            <v>10</v>
          </cell>
          <cell r="N145">
            <v>12</v>
          </cell>
        </row>
        <row r="146">
          <cell r="D146">
            <v>98</v>
          </cell>
          <cell r="E146">
            <v>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97</v>
          </cell>
          <cell r="L146">
            <v>76</v>
          </cell>
          <cell r="M146">
            <v>95</v>
          </cell>
          <cell r="N146">
            <v>115</v>
          </cell>
        </row>
        <row r="147">
          <cell r="D147">
            <v>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51">
          <cell r="D151">
            <v>276</v>
          </cell>
          <cell r="E151">
            <v>700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700</v>
          </cell>
          <cell r="L151">
            <v>0</v>
          </cell>
          <cell r="M151">
            <v>0</v>
          </cell>
          <cell r="N151">
            <v>1070</v>
          </cell>
        </row>
        <row r="155">
          <cell r="D155">
            <v>24</v>
          </cell>
          <cell r="E155">
            <v>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50</v>
          </cell>
          <cell r="L155">
            <v>13</v>
          </cell>
          <cell r="M155">
            <v>27</v>
          </cell>
          <cell r="N155">
            <v>50</v>
          </cell>
        </row>
        <row r="156">
          <cell r="D156">
            <v>7995</v>
          </cell>
          <cell r="E156">
            <v>8007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8007</v>
          </cell>
          <cell r="L156">
            <v>5264</v>
          </cell>
          <cell r="M156">
            <v>7932</v>
          </cell>
          <cell r="N156">
            <v>9377</v>
          </cell>
        </row>
        <row r="157">
          <cell r="D157">
            <v>207</v>
          </cell>
          <cell r="E157">
            <v>695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695</v>
          </cell>
          <cell r="L157">
            <v>62</v>
          </cell>
          <cell r="M157">
            <v>630</v>
          </cell>
          <cell r="N157">
            <v>600</v>
          </cell>
        </row>
        <row r="161">
          <cell r="D161">
            <v>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3418</v>
          </cell>
          <cell r="E162">
            <v>3676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3676</v>
          </cell>
          <cell r="L162">
            <v>2212</v>
          </cell>
          <cell r="M162">
            <v>3559</v>
          </cell>
          <cell r="N162">
            <v>4897</v>
          </cell>
        </row>
        <row r="163">
          <cell r="D163">
            <v>37459</v>
          </cell>
          <cell r="E163">
            <v>39275</v>
          </cell>
          <cell r="F163">
            <v>84</v>
          </cell>
          <cell r="G163">
            <v>-1340</v>
          </cell>
          <cell r="H163">
            <v>0</v>
          </cell>
          <cell r="I163">
            <v>0</v>
          </cell>
          <cell r="J163">
            <v>-260</v>
          </cell>
          <cell r="K163">
            <v>37759</v>
          </cell>
          <cell r="L163">
            <v>24339</v>
          </cell>
          <cell r="M163">
            <v>37985</v>
          </cell>
          <cell r="N163">
            <v>43941</v>
          </cell>
        </row>
        <row r="164">
          <cell r="D164">
            <v>7</v>
          </cell>
          <cell r="E164">
            <v>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6</v>
          </cell>
          <cell r="L164">
            <v>6</v>
          </cell>
          <cell r="M164">
            <v>7</v>
          </cell>
          <cell r="N164">
            <v>8</v>
          </cell>
        </row>
        <row r="165">
          <cell r="D165">
            <v>14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9">
          <cell r="D169">
            <v>626</v>
          </cell>
          <cell r="E169">
            <v>724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65</v>
          </cell>
          <cell r="K169">
            <v>789</v>
          </cell>
          <cell r="L169">
            <v>435</v>
          </cell>
          <cell r="M169">
            <v>664</v>
          </cell>
          <cell r="N169">
            <v>734</v>
          </cell>
        </row>
        <row r="173">
          <cell r="D173">
            <v>3739</v>
          </cell>
          <cell r="E173">
            <v>1999</v>
          </cell>
          <cell r="F173">
            <v>148</v>
          </cell>
          <cell r="G173">
            <v>254</v>
          </cell>
          <cell r="H173">
            <v>276</v>
          </cell>
          <cell r="I173">
            <v>218</v>
          </cell>
          <cell r="J173">
            <v>413</v>
          </cell>
          <cell r="K173">
            <v>3308</v>
          </cell>
          <cell r="L173">
            <v>2811</v>
          </cell>
          <cell r="M173">
            <v>4110</v>
          </cell>
          <cell r="N173">
            <v>2707</v>
          </cell>
        </row>
        <row r="174">
          <cell r="D174">
            <v>450</v>
          </cell>
          <cell r="E174">
            <v>450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450</v>
          </cell>
          <cell r="L174">
            <v>439</v>
          </cell>
          <cell r="M174">
            <v>439</v>
          </cell>
          <cell r="N174">
            <v>500</v>
          </cell>
        </row>
        <row r="178">
          <cell r="D178">
            <v>4017</v>
          </cell>
          <cell r="E178">
            <v>3827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3827</v>
          </cell>
          <cell r="L178">
            <v>2584</v>
          </cell>
          <cell r="M178">
            <v>3715</v>
          </cell>
          <cell r="N178">
            <v>3599</v>
          </cell>
        </row>
        <row r="179">
          <cell r="D179">
            <v>1584</v>
          </cell>
          <cell r="E179">
            <v>1445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165</v>
          </cell>
          <cell r="K179">
            <v>1610</v>
          </cell>
          <cell r="L179">
            <v>508</v>
          </cell>
          <cell r="M179">
            <v>1578</v>
          </cell>
          <cell r="N179">
            <v>2218</v>
          </cell>
        </row>
        <row r="180">
          <cell r="D180">
            <v>407</v>
          </cell>
          <cell r="E180">
            <v>1950</v>
          </cell>
          <cell r="F180">
            <v>0</v>
          </cell>
          <cell r="G180">
            <v>300</v>
          </cell>
          <cell r="H180">
            <v>0</v>
          </cell>
          <cell r="I180">
            <v>0</v>
          </cell>
          <cell r="J180">
            <v>0</v>
          </cell>
          <cell r="K180">
            <v>2250</v>
          </cell>
          <cell r="L180">
            <v>2199</v>
          </cell>
          <cell r="M180">
            <v>2217</v>
          </cell>
          <cell r="N180">
            <v>2280</v>
          </cell>
        </row>
        <row r="181">
          <cell r="D181">
            <v>4143</v>
          </cell>
          <cell r="E181">
            <v>2190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2190</v>
          </cell>
          <cell r="L181">
            <v>556</v>
          </cell>
          <cell r="M181">
            <v>2137</v>
          </cell>
          <cell r="N181">
            <v>3834</v>
          </cell>
        </row>
        <row r="182">
          <cell r="K182">
            <v>300</v>
          </cell>
          <cell r="L182">
            <v>267</v>
          </cell>
          <cell r="M182">
            <v>264</v>
          </cell>
          <cell r="N182">
            <v>0</v>
          </cell>
        </row>
        <row r="183">
          <cell r="D183">
            <v>1637</v>
          </cell>
          <cell r="E183">
            <v>885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-165</v>
          </cell>
          <cell r="K183">
            <v>720</v>
          </cell>
          <cell r="L183">
            <v>302</v>
          </cell>
          <cell r="M183">
            <v>526</v>
          </cell>
          <cell r="N183">
            <v>2017</v>
          </cell>
        </row>
      </sheetData>
      <sheetData sheetId="2">
        <row r="40">
          <cell r="F40">
            <v>15975</v>
          </cell>
        </row>
        <row r="79">
          <cell r="F79">
            <v>10</v>
          </cell>
        </row>
      </sheetData>
      <sheetData sheetId="4">
        <row r="51">
          <cell r="E51">
            <v>1506</v>
          </cell>
          <cell r="F51">
            <v>1550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1550</v>
          </cell>
          <cell r="M51">
            <v>1510</v>
          </cell>
          <cell r="N51">
            <v>1510</v>
          </cell>
          <cell r="O51">
            <v>1550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1500</v>
          </cell>
        </row>
        <row r="126">
          <cell r="E126">
            <v>44</v>
          </cell>
          <cell r="F126">
            <v>44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44</v>
          </cell>
          <cell r="M126">
            <v>0</v>
          </cell>
          <cell r="N126">
            <v>44</v>
          </cell>
          <cell r="O126">
            <v>44</v>
          </cell>
        </row>
        <row r="138">
          <cell r="F138">
            <v>530</v>
          </cell>
        </row>
      </sheetData>
      <sheetData sheetId="7">
        <row r="17">
          <cell r="E17">
            <v>40</v>
          </cell>
          <cell r="F17">
            <v>40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40</v>
          </cell>
          <cell r="M17">
            <v>20</v>
          </cell>
          <cell r="N17">
            <v>40</v>
          </cell>
          <cell r="O17">
            <v>40</v>
          </cell>
        </row>
        <row r="66">
          <cell r="E66">
            <v>10</v>
          </cell>
          <cell r="F66">
            <v>10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</v>
          </cell>
          <cell r="M66">
            <v>10</v>
          </cell>
          <cell r="N66">
            <v>10</v>
          </cell>
          <cell r="O66">
            <v>10</v>
          </cell>
        </row>
      </sheetData>
      <sheetData sheetId="10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2" max="2" width="35.7109375" style="0" customWidth="1"/>
    <col min="3" max="3" width="17.28125" style="0" customWidth="1"/>
    <col min="4" max="7" width="17.00390625" style="0" customWidth="1"/>
  </cols>
  <sheetData>
    <row r="1" spans="1:3" ht="12.75">
      <c r="A1" s="247" t="s">
        <v>2</v>
      </c>
      <c r="B1" s="247"/>
      <c r="C1" s="2"/>
    </row>
    <row r="2" spans="1:3" ht="12.75">
      <c r="A2" s="247"/>
      <c r="B2" s="247"/>
      <c r="C2" s="2"/>
    </row>
    <row r="3" spans="1:7" ht="12.75" customHeight="1">
      <c r="A3" s="255" t="s">
        <v>23</v>
      </c>
      <c r="B3" s="255"/>
      <c r="C3" s="255"/>
      <c r="D3" s="255"/>
      <c r="E3" s="255"/>
      <c r="F3" s="255"/>
      <c r="G3" s="255"/>
    </row>
    <row r="4" spans="1:7" ht="12.75" customHeight="1">
      <c r="A4" s="255"/>
      <c r="B4" s="255"/>
      <c r="C4" s="255"/>
      <c r="D4" s="255"/>
      <c r="E4" s="255"/>
      <c r="F4" s="255"/>
      <c r="G4" s="255"/>
    </row>
    <row r="5" spans="1:3" ht="12.75">
      <c r="A5" s="248"/>
      <c r="B5" s="248"/>
      <c r="C5" s="2"/>
    </row>
    <row r="6" spans="1:7" ht="27" customHeight="1">
      <c r="A6" s="249"/>
      <c r="B6" s="250"/>
      <c r="C6" s="31" t="s">
        <v>97</v>
      </c>
      <c r="D6" s="31" t="s">
        <v>17</v>
      </c>
      <c r="E6" s="31" t="s">
        <v>18</v>
      </c>
      <c r="F6" s="32" t="s">
        <v>24</v>
      </c>
      <c r="G6" s="37" t="s">
        <v>4</v>
      </c>
    </row>
    <row r="7" spans="1:7" ht="12.75">
      <c r="A7" s="249" t="s">
        <v>5</v>
      </c>
      <c r="B7" s="250"/>
      <c r="C7" s="33"/>
      <c r="D7" s="34"/>
      <c r="E7" s="34"/>
      <c r="F7" s="34"/>
      <c r="G7" s="38"/>
    </row>
    <row r="8" spans="1:7" ht="12.75">
      <c r="A8" s="249" t="s">
        <v>6</v>
      </c>
      <c r="B8" s="250"/>
      <c r="C8" s="35">
        <v>171874</v>
      </c>
      <c r="D8" s="35">
        <v>158251</v>
      </c>
      <c r="E8" s="35">
        <v>161211</v>
      </c>
      <c r="F8" s="35">
        <v>139604.68</v>
      </c>
      <c r="G8" s="36">
        <v>180037</v>
      </c>
    </row>
    <row r="9" spans="1:7" ht="12.75">
      <c r="A9" s="249" t="s">
        <v>7</v>
      </c>
      <c r="B9" s="250"/>
      <c r="C9" s="35">
        <v>19138</v>
      </c>
      <c r="D9" s="35">
        <v>14957</v>
      </c>
      <c r="E9" s="35">
        <v>17750</v>
      </c>
      <c r="F9" s="35">
        <v>9941.07</v>
      </c>
      <c r="G9" s="36">
        <v>14218</v>
      </c>
    </row>
    <row r="10" spans="1:7" ht="12.75">
      <c r="A10" s="249" t="s">
        <v>8</v>
      </c>
      <c r="B10" s="250"/>
      <c r="C10" s="35">
        <v>15686</v>
      </c>
      <c r="D10" s="35">
        <v>2000</v>
      </c>
      <c r="E10" s="35">
        <v>2800</v>
      </c>
      <c r="F10" s="35">
        <v>2582.16</v>
      </c>
      <c r="G10" s="36">
        <v>4300</v>
      </c>
    </row>
    <row r="11" spans="1:7" ht="12.75">
      <c r="A11" s="249" t="s">
        <v>9</v>
      </c>
      <c r="B11" s="250"/>
      <c r="C11" s="35">
        <v>50625</v>
      </c>
      <c r="D11" s="35">
        <v>17936</v>
      </c>
      <c r="E11" s="35">
        <v>44189</v>
      </c>
      <c r="F11" s="35">
        <v>39922.82</v>
      </c>
      <c r="G11" s="36">
        <v>18824</v>
      </c>
    </row>
    <row r="12" spans="1:7" s="1" customFormat="1" ht="12.75">
      <c r="A12" s="253" t="s">
        <v>10</v>
      </c>
      <c r="B12" s="254"/>
      <c r="C12" s="39">
        <f>SUM(C8:C11)</f>
        <v>257323</v>
      </c>
      <c r="D12" s="39">
        <f>SUM(D8:D11)</f>
        <v>193144</v>
      </c>
      <c r="E12" s="39">
        <f>SUM(E8:E11)</f>
        <v>225950</v>
      </c>
      <c r="F12" s="39">
        <f>SUM(F8:F11)</f>
        <v>192050.73</v>
      </c>
      <c r="G12" s="39">
        <f>SUM(G8:G11)</f>
        <v>217379</v>
      </c>
    </row>
    <row r="13" spans="1:7" ht="12.75">
      <c r="A13" s="249"/>
      <c r="B13" s="250"/>
      <c r="C13" s="35"/>
      <c r="D13" s="35"/>
      <c r="E13" s="35"/>
      <c r="F13" s="35"/>
      <c r="G13" s="36"/>
    </row>
    <row r="14" spans="1:7" ht="12.75">
      <c r="A14" s="249" t="s">
        <v>11</v>
      </c>
      <c r="B14" s="250"/>
      <c r="C14" s="35"/>
      <c r="D14" s="35"/>
      <c r="E14" s="35"/>
      <c r="F14" s="35"/>
      <c r="G14" s="36"/>
    </row>
    <row r="15" spans="1:7" ht="12.75">
      <c r="A15" s="249" t="s">
        <v>12</v>
      </c>
      <c r="B15" s="250"/>
      <c r="C15" s="35">
        <v>192621</v>
      </c>
      <c r="D15" s="35">
        <v>176398</v>
      </c>
      <c r="E15" s="35">
        <v>214012</v>
      </c>
      <c r="F15" s="35">
        <v>144422.74</v>
      </c>
      <c r="G15" s="36">
        <v>211256</v>
      </c>
    </row>
    <row r="16" spans="1:7" ht="12.75">
      <c r="A16" s="249" t="s">
        <v>13</v>
      </c>
      <c r="B16" s="250"/>
      <c r="C16" s="35">
        <v>27419</v>
      </c>
      <c r="D16" s="35">
        <v>34110</v>
      </c>
      <c r="E16" s="35">
        <v>50408</v>
      </c>
      <c r="F16" s="35">
        <v>21200.01</v>
      </c>
      <c r="G16" s="36">
        <v>58592</v>
      </c>
    </row>
    <row r="17" spans="1:7" s="1" customFormat="1" ht="12.75">
      <c r="A17" s="251" t="s">
        <v>19</v>
      </c>
      <c r="B17" s="251"/>
      <c r="C17" s="39">
        <f>SUM(C15:C16)</f>
        <v>220040</v>
      </c>
      <c r="D17" s="39">
        <f>SUM(D15:D16)</f>
        <v>210508</v>
      </c>
      <c r="E17" s="39">
        <f>SUM(E15:E16)</f>
        <v>264420</v>
      </c>
      <c r="F17" s="39">
        <f>SUM(F15:F16)</f>
        <v>165622.75</v>
      </c>
      <c r="G17" s="39">
        <f>SUM(G15:G16)</f>
        <v>269848</v>
      </c>
    </row>
    <row r="18" spans="1:7" ht="12.75">
      <c r="A18" s="252"/>
      <c r="B18" s="252"/>
      <c r="C18" s="35"/>
      <c r="D18" s="35"/>
      <c r="E18" s="35"/>
      <c r="F18" s="35"/>
      <c r="G18" s="36"/>
    </row>
    <row r="19" spans="1:7" ht="12.75">
      <c r="A19" s="252" t="s">
        <v>14</v>
      </c>
      <c r="B19" s="252"/>
      <c r="C19" s="35"/>
      <c r="D19" s="35"/>
      <c r="E19" s="35"/>
      <c r="F19" s="35"/>
      <c r="G19" s="36"/>
    </row>
    <row r="20" spans="1:7" ht="12.75">
      <c r="A20" s="252" t="s">
        <v>15</v>
      </c>
      <c r="B20" s="252"/>
      <c r="C20" s="35">
        <v>-28530</v>
      </c>
      <c r="D20" s="35">
        <v>26000</v>
      </c>
      <c r="E20" s="35">
        <v>47106</v>
      </c>
      <c r="F20" s="35">
        <v>-20173.8</v>
      </c>
      <c r="G20" s="36">
        <v>61000</v>
      </c>
    </row>
    <row r="21" spans="1:7" ht="12.75">
      <c r="A21" s="252" t="s">
        <v>16</v>
      </c>
      <c r="B21" s="252"/>
      <c r="C21" s="35">
        <v>-8636</v>
      </c>
      <c r="D21" s="35">
        <v>-8636</v>
      </c>
      <c r="E21" s="35">
        <v>-8636</v>
      </c>
      <c r="F21" s="35">
        <v>-6227</v>
      </c>
      <c r="G21" s="36">
        <v>-8531</v>
      </c>
    </row>
    <row r="22" spans="1:7" ht="12.75">
      <c r="A22" s="252" t="s">
        <v>20</v>
      </c>
      <c r="B22" s="252"/>
      <c r="C22" s="35">
        <v>-117</v>
      </c>
      <c r="D22" s="35"/>
      <c r="E22" s="35"/>
      <c r="F22" s="35">
        <v>-27.18</v>
      </c>
      <c r="G22" s="36">
        <v>0</v>
      </c>
    </row>
    <row r="23" spans="1:7" s="1" customFormat="1" ht="12.75">
      <c r="A23" s="251" t="s">
        <v>21</v>
      </c>
      <c r="B23" s="251"/>
      <c r="C23" s="39">
        <f>SUM(C20:C22)</f>
        <v>-37283</v>
      </c>
      <c r="D23" s="39">
        <f>SUM(D20:D22)</f>
        <v>17364</v>
      </c>
      <c r="E23" s="39">
        <f>SUM(E20:E22)</f>
        <v>38470</v>
      </c>
      <c r="F23" s="39">
        <f>SUM(F20:F22)</f>
        <v>-26427.98</v>
      </c>
      <c r="G23" s="39">
        <f>SUM(G20:G22)</f>
        <v>52469</v>
      </c>
    </row>
    <row r="24" spans="1:7" ht="12.75">
      <c r="A24" s="252"/>
      <c r="B24" s="252"/>
      <c r="C24" s="35"/>
      <c r="D24" s="35"/>
      <c r="E24" s="35"/>
      <c r="F24" s="35"/>
      <c r="G24" s="36"/>
    </row>
    <row r="25" spans="1:7" ht="12.75">
      <c r="A25" s="256" t="s">
        <v>22</v>
      </c>
      <c r="B25" s="256"/>
      <c r="C25" s="36">
        <f>C12-C17</f>
        <v>37283</v>
      </c>
      <c r="D25" s="36">
        <f>D12-D17</f>
        <v>-17364</v>
      </c>
      <c r="E25" s="36">
        <f>E12-E17</f>
        <v>-38470</v>
      </c>
      <c r="F25" s="36">
        <f>F12-F17</f>
        <v>26427.98000000001</v>
      </c>
      <c r="G25" s="36">
        <f>G12-G17</f>
        <v>-52469</v>
      </c>
    </row>
    <row r="26" spans="1:7" s="308" customFormat="1" ht="12.75">
      <c r="A26" s="306"/>
      <c r="B26" s="306"/>
      <c r="C26" s="307"/>
      <c r="D26" s="307"/>
      <c r="E26" s="307"/>
      <c r="F26" s="307"/>
      <c r="G26" s="307"/>
    </row>
    <row r="27" spans="1:7" s="308" customFormat="1" ht="12.75">
      <c r="A27" s="306"/>
      <c r="B27" s="306"/>
      <c r="C27" s="307"/>
      <c r="D27" s="307"/>
      <c r="E27" s="307"/>
      <c r="F27" s="307"/>
      <c r="G27" s="307"/>
    </row>
    <row r="28" spans="1:7" s="308" customFormat="1" ht="12.75">
      <c r="A28" s="306"/>
      <c r="B28" s="306"/>
      <c r="C28" s="307"/>
      <c r="D28" s="307"/>
      <c r="E28" s="307"/>
      <c r="F28" s="307"/>
      <c r="G28" s="307"/>
    </row>
    <row r="29" spans="1:3" ht="12.75">
      <c r="A29" s="247"/>
      <c r="B29" s="247"/>
      <c r="C29" s="2"/>
    </row>
    <row r="30" spans="1:6" ht="12.75">
      <c r="A30" s="247" t="s">
        <v>367</v>
      </c>
      <c r="B30" s="247"/>
      <c r="C30" s="2"/>
      <c r="F30" t="s">
        <v>368</v>
      </c>
    </row>
    <row r="31" ht="12.75">
      <c r="F31" t="s">
        <v>369</v>
      </c>
    </row>
  </sheetData>
  <sheetProtection/>
  <mergeCells count="26">
    <mergeCell ref="A30:B30"/>
    <mergeCell ref="A3:G4"/>
    <mergeCell ref="A21:B21"/>
    <mergeCell ref="A22:B22"/>
    <mergeCell ref="A23:B23"/>
    <mergeCell ref="A24:B24"/>
    <mergeCell ref="A25:B25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B1"/>
    <mergeCell ref="A2:B2"/>
    <mergeCell ref="A5:B5"/>
    <mergeCell ref="A6:B6"/>
    <mergeCell ref="A7:B7"/>
    <mergeCell ref="A8:B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B1">
      <pane ySplit="9" topLeftCell="A10" activePane="bottomLeft" state="frozen"/>
      <selection pane="topLeft" activeCell="A1" sqref="A1"/>
      <selection pane="bottomLeft" activeCell="B6" sqref="B6"/>
    </sheetView>
  </sheetViews>
  <sheetFormatPr defaultColWidth="15.28125" defaultRowHeight="12.75"/>
  <cols>
    <col min="1" max="1" width="10.8515625" style="11" hidden="1" customWidth="1"/>
    <col min="2" max="2" width="10.8515625" style="11" customWidth="1"/>
    <col min="3" max="3" width="57.8515625" style="6" customWidth="1"/>
    <col min="4" max="4" width="18.00390625" style="6" customWidth="1"/>
    <col min="5" max="5" width="15.28125" style="18" customWidth="1"/>
    <col min="6" max="10" width="15.28125" style="18" hidden="1" customWidth="1"/>
    <col min="11" max="14" width="15.28125" style="18" customWidth="1"/>
    <col min="15" max="243" width="9.140625" style="6" customWidth="1"/>
    <col min="244" max="244" width="10.8515625" style="6" customWidth="1"/>
    <col min="245" max="245" width="57.8515625" style="6" customWidth="1"/>
    <col min="246" max="246" width="11.421875" style="6" customWidth="1"/>
    <col min="247" max="247" width="10.8515625" style="6" customWidth="1"/>
    <col min="248" max="248" width="57.8515625" style="6" customWidth="1"/>
    <col min="249" max="249" width="16.28125" style="6" customWidth="1"/>
    <col min="250" max="250" width="13.140625" style="6" customWidth="1"/>
    <col min="251" max="254" width="0" style="6" hidden="1" customWidth="1"/>
    <col min="255" max="16384" width="15.28125" style="6" customWidth="1"/>
  </cols>
  <sheetData>
    <row r="1" spans="1:14" ht="23.25">
      <c r="A1" s="3"/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3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.75">
      <c r="A3" s="3"/>
      <c r="B3" s="3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3"/>
      <c r="B4" s="3"/>
      <c r="C4" s="7"/>
      <c r="D4" s="7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3.25">
      <c r="A5" s="3"/>
      <c r="B5" s="3"/>
      <c r="C5" s="8" t="s">
        <v>26</v>
      </c>
      <c r="D5" s="8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3"/>
      <c r="B6" s="3"/>
      <c r="C6" s="7"/>
      <c r="D6" s="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/>
      <c r="B7" s="3"/>
      <c r="C7" s="9"/>
      <c r="D7" s="7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257" t="s">
        <v>27</v>
      </c>
      <c r="B8" s="257"/>
      <c r="C8" s="259" t="s">
        <v>28</v>
      </c>
      <c r="D8" s="261" t="s">
        <v>29</v>
      </c>
      <c r="E8" s="263" t="s">
        <v>30</v>
      </c>
      <c r="F8" s="10" t="s">
        <v>31</v>
      </c>
      <c r="G8" s="10" t="s">
        <v>32</v>
      </c>
      <c r="H8" s="10" t="s">
        <v>33</v>
      </c>
      <c r="I8" s="10" t="s">
        <v>34</v>
      </c>
      <c r="J8" s="10" t="s">
        <v>35</v>
      </c>
      <c r="K8" s="263" t="s">
        <v>36</v>
      </c>
      <c r="L8" s="263" t="s">
        <v>37</v>
      </c>
      <c r="M8" s="268" t="s">
        <v>38</v>
      </c>
      <c r="N8" s="270" t="s">
        <v>39</v>
      </c>
    </row>
    <row r="9" spans="1:14" ht="12.75" customHeight="1">
      <c r="A9" s="258"/>
      <c r="B9" s="258"/>
      <c r="C9" s="260"/>
      <c r="D9" s="262"/>
      <c r="E9" s="264"/>
      <c r="F9" s="10" t="s">
        <v>31</v>
      </c>
      <c r="G9" s="10" t="s">
        <v>32</v>
      </c>
      <c r="H9" s="10" t="s">
        <v>33</v>
      </c>
      <c r="I9" s="10" t="s">
        <v>34</v>
      </c>
      <c r="J9" s="10" t="s">
        <v>35</v>
      </c>
      <c r="K9" s="264"/>
      <c r="L9" s="264"/>
      <c r="M9" s="269"/>
      <c r="N9" s="271"/>
    </row>
    <row r="10" spans="3:14" ht="12.75">
      <c r="C10" s="55"/>
      <c r="D10" s="18"/>
      <c r="N10" s="56"/>
    </row>
    <row r="11" spans="1:14" s="15" customFormat="1" ht="18">
      <c r="A11" s="12"/>
      <c r="B11" s="13"/>
      <c r="C11" s="266" t="s">
        <v>40</v>
      </c>
      <c r="D11" s="267"/>
      <c r="E11" s="267"/>
      <c r="F11" s="14"/>
      <c r="G11" s="14"/>
      <c r="H11" s="14"/>
      <c r="I11" s="14"/>
      <c r="J11" s="14"/>
      <c r="K11" s="14"/>
      <c r="L11" s="14"/>
      <c r="M11" s="14"/>
      <c r="N11" s="57"/>
    </row>
    <row r="12" spans="2:14" ht="12.75">
      <c r="B12" s="11">
        <v>1111</v>
      </c>
      <c r="C12" s="22" t="s">
        <v>41</v>
      </c>
      <c r="D12" s="41">
        <f>SUM('[3]ZU odbory'!D12)</f>
        <v>30195</v>
      </c>
      <c r="E12" s="41">
        <f>SUM('[3]ZU odbory'!E12)</f>
        <v>27400</v>
      </c>
      <c r="F12" s="41">
        <f>SUM('[3]ZU odbory'!F12)</f>
        <v>0</v>
      </c>
      <c r="G12" s="41">
        <f>SUM('[3]ZU odbory'!G12)</f>
        <v>0</v>
      </c>
      <c r="H12" s="41">
        <f>SUM('[3]ZU odbory'!H12)</f>
        <v>0</v>
      </c>
      <c r="I12" s="41">
        <f>SUM('[3]ZU odbory'!I12)</f>
        <v>150</v>
      </c>
      <c r="J12" s="41">
        <f>SUM('[3]ZU odbory'!J12)</f>
        <v>0</v>
      </c>
      <c r="K12" s="42">
        <f>SUM('[3]ZU odbory'!K12)</f>
        <v>27550</v>
      </c>
      <c r="L12" s="43">
        <f>SUM('[3]ZU odbory'!L12)</f>
        <v>26044</v>
      </c>
      <c r="M12" s="43">
        <f>SUM('[3]ZU odbory'!M12)</f>
        <v>36500</v>
      </c>
      <c r="N12" s="58">
        <f>SUM('[3]ZU odbory'!N12)</f>
        <v>36500</v>
      </c>
    </row>
    <row r="13" spans="2:14" ht="12.75">
      <c r="B13" s="11">
        <v>1112</v>
      </c>
      <c r="C13" s="22" t="s">
        <v>42</v>
      </c>
      <c r="D13" s="41">
        <f>SUM('[3]ZU odbory'!D13)</f>
        <v>2785</v>
      </c>
      <c r="E13" s="41">
        <f>SUM('[3]ZU odbory'!E13)</f>
        <v>500</v>
      </c>
      <c r="F13" s="41">
        <f>SUM('[3]ZU odbory'!F13)</f>
        <v>0</v>
      </c>
      <c r="G13" s="41">
        <f>SUM('[3]ZU odbory'!G13)</f>
        <v>0</v>
      </c>
      <c r="H13" s="41">
        <f>SUM('[3]ZU odbory'!H13)</f>
        <v>0</v>
      </c>
      <c r="I13" s="41">
        <f>SUM('[3]ZU odbory'!I13)</f>
        <v>0</v>
      </c>
      <c r="J13" s="41">
        <f>SUM('[3]ZU odbory'!J13)</f>
        <v>0</v>
      </c>
      <c r="K13" s="44">
        <f>SUM('[3]ZU odbory'!K13)</f>
        <v>500</v>
      </c>
      <c r="L13" s="41">
        <f>SUM('[3]ZU odbory'!L13)</f>
        <v>569</v>
      </c>
      <c r="M13" s="41">
        <f>SUM('[3]ZU odbory'!M13)</f>
        <v>800</v>
      </c>
      <c r="N13" s="59">
        <f>SUM('[3]ZU odbory'!N13)</f>
        <v>500</v>
      </c>
    </row>
    <row r="14" spans="2:14" ht="12.75">
      <c r="B14" s="11">
        <v>1113</v>
      </c>
      <c r="C14" s="22" t="s">
        <v>43</v>
      </c>
      <c r="D14" s="41">
        <f>SUM('[3]ZU odbory'!D14)</f>
        <v>3146</v>
      </c>
      <c r="E14" s="41">
        <f>SUM('[3]ZU odbory'!E14)</f>
        <v>2700</v>
      </c>
      <c r="F14" s="41">
        <f>SUM('[3]ZU odbory'!F14)</f>
        <v>0</v>
      </c>
      <c r="G14" s="41">
        <f>SUM('[3]ZU odbory'!G14)</f>
        <v>0</v>
      </c>
      <c r="H14" s="41">
        <f>SUM('[3]ZU odbory'!H14)</f>
        <v>0</v>
      </c>
      <c r="I14" s="41">
        <f>SUM('[3]ZU odbory'!I14)</f>
        <v>0</v>
      </c>
      <c r="J14" s="41">
        <f>SUM('[3]ZU odbory'!J14)</f>
        <v>0</v>
      </c>
      <c r="K14" s="41">
        <f>SUM('[3]ZU odbory'!K14)</f>
        <v>2700</v>
      </c>
      <c r="L14" s="41">
        <f>SUM('[3]ZU odbory'!L14)</f>
        <v>2370</v>
      </c>
      <c r="M14" s="41">
        <f>SUM('[3]ZU odbory'!M14)</f>
        <v>2800</v>
      </c>
      <c r="N14" s="59">
        <f>SUM('[3]ZU odbory'!N14)</f>
        <v>2700</v>
      </c>
    </row>
    <row r="15" spans="2:14" ht="12.75">
      <c r="B15" s="11">
        <v>1121</v>
      </c>
      <c r="C15" s="45" t="s">
        <v>44</v>
      </c>
      <c r="D15" s="41">
        <f>SUM('[3]ZU odbory'!D15)</f>
        <v>32508</v>
      </c>
      <c r="E15" s="41">
        <f>SUM('[3]ZU odbory'!E15)</f>
        <v>31000</v>
      </c>
      <c r="F15" s="41">
        <f>SUM('[3]ZU odbory'!F15)</f>
        <v>0</v>
      </c>
      <c r="G15" s="41">
        <f>SUM('[3]ZU odbory'!G15)</f>
        <v>0</v>
      </c>
      <c r="H15" s="41">
        <f>SUM('[3]ZU odbory'!H15)</f>
        <v>0</v>
      </c>
      <c r="I15" s="41">
        <f>SUM('[3]ZU odbory'!I15)</f>
        <v>0</v>
      </c>
      <c r="J15" s="41">
        <f>SUM('[3]ZU odbory'!J15)</f>
        <v>0</v>
      </c>
      <c r="K15" s="41">
        <f>SUM('[3]ZU odbory'!K15)</f>
        <v>31000</v>
      </c>
      <c r="L15" s="41">
        <f>SUM('[3]ZU odbory'!L15)</f>
        <v>25238</v>
      </c>
      <c r="M15" s="41">
        <f>SUM('[3]ZU odbory'!M15)</f>
        <v>33000</v>
      </c>
      <c r="N15" s="59">
        <f>SUM('[3]ZU odbory'!N15)</f>
        <v>33000</v>
      </c>
    </row>
    <row r="16" spans="2:14" ht="12.75">
      <c r="B16" s="11">
        <v>1122</v>
      </c>
      <c r="C16" s="45" t="s">
        <v>45</v>
      </c>
      <c r="D16" s="41">
        <f>SUM('[3]ZU odbory'!D16)</f>
        <v>2965</v>
      </c>
      <c r="E16" s="41">
        <f>SUM('[3]ZU odbory'!E16)</f>
        <v>3000</v>
      </c>
      <c r="F16" s="41">
        <f>SUM('[3]ZU odbory'!F16)</f>
        <v>0</v>
      </c>
      <c r="G16" s="41">
        <f>SUM('[3]ZU odbory'!G16)</f>
        <v>0</v>
      </c>
      <c r="H16" s="41">
        <f>SUM('[3]ZU odbory'!H16)</f>
        <v>2280</v>
      </c>
      <c r="I16" s="41">
        <f>SUM('[3]ZU odbory'!I16)</f>
        <v>0</v>
      </c>
      <c r="J16" s="41">
        <f>SUM('[3]ZU odbory'!J16)</f>
        <v>0</v>
      </c>
      <c r="K16" s="41">
        <f>SUM('[3]ZU odbory'!K16)</f>
        <v>5280</v>
      </c>
      <c r="L16" s="41">
        <f>SUM('[3]ZU odbory'!L16)</f>
        <v>5280</v>
      </c>
      <c r="M16" s="41">
        <f>SUM('[3]ZU odbory'!M16)</f>
        <v>5280</v>
      </c>
      <c r="N16" s="59">
        <f>SUM('[3]ZU odbory'!N16)</f>
        <v>3000</v>
      </c>
    </row>
    <row r="17" spans="2:14" ht="12.75">
      <c r="B17" s="11">
        <v>1211</v>
      </c>
      <c r="C17" s="45" t="s">
        <v>46</v>
      </c>
      <c r="D17" s="41">
        <f>SUM('[3]ZU odbory'!D17)</f>
        <v>59577</v>
      </c>
      <c r="E17" s="41">
        <f>SUM('[3]ZU odbory'!E17)</f>
        <v>58000</v>
      </c>
      <c r="F17" s="41">
        <f>SUM('[3]ZU odbory'!F17)</f>
        <v>0</v>
      </c>
      <c r="G17" s="41">
        <f>SUM('[3]ZU odbory'!G17)</f>
        <v>0</v>
      </c>
      <c r="H17" s="41">
        <f>SUM('[3]ZU odbory'!H17)</f>
        <v>0</v>
      </c>
      <c r="I17" s="41">
        <f>SUM('[3]ZU odbory'!I17)</f>
        <v>0</v>
      </c>
      <c r="J17" s="41">
        <f>SUM('[3]ZU odbory'!J17)</f>
        <v>0</v>
      </c>
      <c r="K17" s="41">
        <f>SUM('[3]ZU odbory'!K17)</f>
        <v>58000</v>
      </c>
      <c r="L17" s="41">
        <f>SUM('[3]ZU odbory'!L17)</f>
        <v>48443</v>
      </c>
      <c r="M17" s="41">
        <f>SUM('[3]ZU odbory'!M17)</f>
        <v>65000</v>
      </c>
      <c r="N17" s="59">
        <f>SUM('[3]ZU odbory'!N17)</f>
        <v>66000</v>
      </c>
    </row>
    <row r="18" spans="2:14" ht="12.75">
      <c r="B18" s="11">
        <v>1334</v>
      </c>
      <c r="C18" s="22" t="s">
        <v>47</v>
      </c>
      <c r="D18" s="41">
        <f>SUM('[3]ZU odbory'!D96)</f>
        <v>95</v>
      </c>
      <c r="E18" s="41">
        <f>SUM('[3]ZU odbory'!E96)</f>
        <v>80</v>
      </c>
      <c r="F18" s="41">
        <f>SUM('[3]ZU odbory'!F96)</f>
        <v>0</v>
      </c>
      <c r="G18" s="41">
        <f>SUM('[3]ZU odbory'!G96)</f>
        <v>0</v>
      </c>
      <c r="H18" s="41">
        <f>SUM('[3]ZU odbory'!H96)</f>
        <v>0</v>
      </c>
      <c r="I18" s="41">
        <f>SUM('[3]ZU odbory'!I96)</f>
        <v>0</v>
      </c>
      <c r="J18" s="41">
        <f>SUM('[3]ZU odbory'!J96)</f>
        <v>0</v>
      </c>
      <c r="K18" s="41">
        <f>SUM('[3]ZU odbory'!K96)</f>
        <v>80</v>
      </c>
      <c r="L18" s="41">
        <f>SUM('[3]ZU odbory'!L96)</f>
        <v>34</v>
      </c>
      <c r="M18" s="41">
        <f>SUM('[3]ZU odbory'!M96)</f>
        <v>96</v>
      </c>
      <c r="N18" s="59">
        <f>SUM('[3]ZU odbory'!N96)</f>
        <v>66</v>
      </c>
    </row>
    <row r="19" spans="2:14" ht="12.75">
      <c r="B19" s="11">
        <v>1340</v>
      </c>
      <c r="C19" s="45" t="s">
        <v>48</v>
      </c>
      <c r="D19" s="41">
        <f>SUM('[3]ZU odbory'!D18)</f>
        <v>6871</v>
      </c>
      <c r="E19" s="41">
        <f>SUM('[3]ZU odbory'!E18)</f>
        <v>6600</v>
      </c>
      <c r="F19" s="41">
        <f>SUM('[3]ZU odbory'!F18)</f>
        <v>0</v>
      </c>
      <c r="G19" s="41">
        <f>SUM('[3]ZU odbory'!G18)</f>
        <v>0</v>
      </c>
      <c r="H19" s="41">
        <f>SUM('[3]ZU odbory'!H18)</f>
        <v>0</v>
      </c>
      <c r="I19" s="41">
        <f>SUM('[3]ZU odbory'!I18)</f>
        <v>0</v>
      </c>
      <c r="J19" s="41">
        <f>SUM('[3]ZU odbory'!J18)</f>
        <v>0</v>
      </c>
      <c r="K19" s="41">
        <f>SUM('[3]ZU odbory'!K18)</f>
        <v>6600</v>
      </c>
      <c r="L19" s="41">
        <f>SUM('[3]ZU odbory'!L18)</f>
        <v>5313</v>
      </c>
      <c r="M19" s="41">
        <f>SUM('[3]ZU odbory'!M18)</f>
        <v>6600</v>
      </c>
      <c r="N19" s="59">
        <f>SUM('[3]ZU odbory'!N18)</f>
        <v>6600</v>
      </c>
    </row>
    <row r="20" spans="2:14" ht="12.75">
      <c r="B20" s="11">
        <v>1341</v>
      </c>
      <c r="C20" s="45" t="s">
        <v>49</v>
      </c>
      <c r="D20" s="41">
        <f>SUM('[3]ZU odbory'!D19)</f>
        <v>176</v>
      </c>
      <c r="E20" s="41">
        <f>SUM('[3]ZU odbory'!E19)</f>
        <v>175</v>
      </c>
      <c r="F20" s="41">
        <f>SUM('[3]ZU odbory'!F19)</f>
        <v>0</v>
      </c>
      <c r="G20" s="41">
        <f>SUM('[3]ZU odbory'!G19)</f>
        <v>0</v>
      </c>
      <c r="H20" s="41">
        <f>SUM('[3]ZU odbory'!H19)</f>
        <v>0</v>
      </c>
      <c r="I20" s="41">
        <f>SUM('[3]ZU odbory'!I19)</f>
        <v>0</v>
      </c>
      <c r="J20" s="41">
        <f>SUM('[3]ZU odbory'!J19)</f>
        <v>0</v>
      </c>
      <c r="K20" s="41">
        <f>SUM('[3]ZU odbory'!K19)</f>
        <v>175</v>
      </c>
      <c r="L20" s="41">
        <f>SUM('[3]ZU odbory'!L19)</f>
        <v>166</v>
      </c>
      <c r="M20" s="41">
        <f>SUM('[3]ZU odbory'!M19)</f>
        <v>185</v>
      </c>
      <c r="N20" s="59">
        <f>SUM('[3]ZU odbory'!N19)</f>
        <v>170</v>
      </c>
    </row>
    <row r="21" spans="2:14" ht="12.75">
      <c r="B21" s="11">
        <v>1343</v>
      </c>
      <c r="C21" s="45" t="s">
        <v>50</v>
      </c>
      <c r="D21" s="41">
        <f>SUM('[3]ZU odbory'!D20)</f>
        <v>250</v>
      </c>
      <c r="E21" s="41">
        <f>SUM('[3]ZU odbory'!E20)</f>
        <v>200</v>
      </c>
      <c r="F21" s="41">
        <f>SUM('[3]ZU odbory'!F20)</f>
        <v>0</v>
      </c>
      <c r="G21" s="41">
        <f>SUM('[3]ZU odbory'!G20)</f>
        <v>0</v>
      </c>
      <c r="H21" s="41">
        <f>SUM('[3]ZU odbory'!H20)</f>
        <v>0</v>
      </c>
      <c r="I21" s="41">
        <f>SUM('[3]ZU odbory'!I20)</f>
        <v>0</v>
      </c>
      <c r="J21" s="41">
        <f>SUM('[3]ZU odbory'!J20)</f>
        <v>0</v>
      </c>
      <c r="K21" s="41">
        <f>SUM('[3]ZU odbory'!K20)</f>
        <v>200</v>
      </c>
      <c r="L21" s="41">
        <f>SUM('[3]ZU odbory'!L20)</f>
        <v>290</v>
      </c>
      <c r="M21" s="41">
        <f>SUM('[3]ZU odbory'!M20)</f>
        <v>300</v>
      </c>
      <c r="N21" s="59">
        <f>SUM('[3]ZU odbory'!N20)</f>
        <v>300</v>
      </c>
    </row>
    <row r="22" spans="2:14" ht="12.75">
      <c r="B22" s="11">
        <v>1344</v>
      </c>
      <c r="C22" s="45" t="s">
        <v>51</v>
      </c>
      <c r="D22" s="41">
        <f>SUM('[3]11'!E23)</f>
        <v>0</v>
      </c>
      <c r="E22" s="41">
        <f>SUM('[3]11'!F23)</f>
        <v>0</v>
      </c>
      <c r="F22" s="41">
        <f>SUM('[3]11'!G23)</f>
        <v>0</v>
      </c>
      <c r="G22" s="41">
        <f>SUM('[3]11'!H23)</f>
        <v>0</v>
      </c>
      <c r="H22" s="41">
        <f>SUM('[3]11'!I23)</f>
        <v>0</v>
      </c>
      <c r="I22" s="41">
        <f>SUM('[3]11'!J23)</f>
        <v>0</v>
      </c>
      <c r="J22" s="41">
        <f>SUM('[3]11'!K23)</f>
        <v>0</v>
      </c>
      <c r="K22" s="41">
        <f>SUM('[3]11'!L23)</f>
        <v>0</v>
      </c>
      <c r="L22" s="41">
        <f>SUM('[3]11'!M23)</f>
        <v>1</v>
      </c>
      <c r="M22" s="41">
        <f>SUM('[3]11'!N23)</f>
        <v>1</v>
      </c>
      <c r="N22" s="59">
        <f>SUM('[3]11'!O23)</f>
        <v>0</v>
      </c>
    </row>
    <row r="23" spans="2:14" ht="12.75">
      <c r="B23" s="11">
        <v>1349</v>
      </c>
      <c r="C23" s="45" t="s">
        <v>52</v>
      </c>
      <c r="D23" s="41">
        <f>SUM('[3]11'!E24)</f>
        <v>490</v>
      </c>
      <c r="E23" s="41">
        <f>SUM('[3]11'!F24)</f>
        <v>0</v>
      </c>
      <c r="F23" s="41">
        <f>SUM('[3]11'!G24)</f>
        <v>0</v>
      </c>
      <c r="G23" s="41">
        <f>SUM('[3]11'!H24)</f>
        <v>0</v>
      </c>
      <c r="H23" s="41">
        <f>SUM('[3]11'!I24)</f>
        <v>0</v>
      </c>
      <c r="I23" s="41">
        <f>SUM('[3]11'!J24)</f>
        <v>0</v>
      </c>
      <c r="J23" s="41">
        <f>SUM('[3]11'!K24)</f>
        <v>0</v>
      </c>
      <c r="K23" s="41">
        <f>SUM('[3]11'!L24)</f>
        <v>0</v>
      </c>
      <c r="L23" s="41">
        <f>SUM('[3]11'!M24)</f>
        <v>0</v>
      </c>
      <c r="M23" s="41">
        <f>SUM('[3]11'!N24)</f>
        <v>0</v>
      </c>
      <c r="N23" s="59">
        <f>SUM('[3]11'!O24)</f>
        <v>0</v>
      </c>
    </row>
    <row r="24" spans="2:14" ht="12.75">
      <c r="B24" s="11">
        <v>1353</v>
      </c>
      <c r="C24" s="22" t="s">
        <v>53</v>
      </c>
      <c r="D24" s="41">
        <f>SUM('[3]ZU odbory'!D118)</f>
        <v>550</v>
      </c>
      <c r="E24" s="41">
        <f>SUM('[3]ZU odbory'!E118)</f>
        <v>500</v>
      </c>
      <c r="F24" s="41">
        <f>SUM('[3]ZU odbory'!F118)</f>
        <v>0</v>
      </c>
      <c r="G24" s="41">
        <f>SUM('[3]ZU odbory'!G118)</f>
        <v>0</v>
      </c>
      <c r="H24" s="41">
        <f>SUM('[3]ZU odbory'!H118)</f>
        <v>0</v>
      </c>
      <c r="I24" s="41">
        <f>SUM('[3]ZU odbory'!I118)</f>
        <v>0</v>
      </c>
      <c r="J24" s="41">
        <f>SUM('[3]ZU odbory'!J118)</f>
        <v>0</v>
      </c>
      <c r="K24" s="41">
        <f>SUM('[3]ZU odbory'!K118)</f>
        <v>500</v>
      </c>
      <c r="L24" s="41">
        <f>SUM('[3]ZU odbory'!L118)</f>
        <v>398</v>
      </c>
      <c r="M24" s="41">
        <f>SUM('[3]ZU odbory'!M118)</f>
        <v>530</v>
      </c>
      <c r="N24" s="59">
        <f>SUM('[3]ZU odbory'!N118)</f>
        <v>500</v>
      </c>
    </row>
    <row r="25" spans="2:14" ht="12.75">
      <c r="B25" s="11">
        <v>1356</v>
      </c>
      <c r="C25" s="15" t="s">
        <v>54</v>
      </c>
      <c r="D25" s="41">
        <f>SUM('[3]ZU odbory'!D97)</f>
        <v>0</v>
      </c>
      <c r="E25" s="41">
        <f>SUM('[3]ZU odbory'!E97)</f>
        <v>0</v>
      </c>
      <c r="F25" s="41">
        <f>SUM('[3]ZU odbory'!F97)</f>
        <v>0</v>
      </c>
      <c r="G25" s="41">
        <f>SUM('[3]ZU odbory'!G97)</f>
        <v>0</v>
      </c>
      <c r="H25" s="41">
        <f>SUM('[3]ZU odbory'!H97)</f>
        <v>0</v>
      </c>
      <c r="I25" s="41">
        <f>SUM('[3]ZU odbory'!I97)</f>
        <v>0</v>
      </c>
      <c r="J25" s="41">
        <f>SUM('[3]ZU odbory'!J97)</f>
        <v>0</v>
      </c>
      <c r="K25" s="41">
        <f>SUM('[3]ZU odbory'!K97)</f>
        <v>0</v>
      </c>
      <c r="L25" s="41">
        <f>SUM('[3]ZU odbory'!L97)</f>
        <v>0</v>
      </c>
      <c r="M25" s="41">
        <f>SUM('[3]ZU odbory'!M97)</f>
        <v>0</v>
      </c>
      <c r="N25" s="59">
        <f>SUM('[3]ZU odbory'!N97)</f>
        <v>50</v>
      </c>
    </row>
    <row r="26" spans="2:14" ht="12.75">
      <c r="B26" s="11">
        <v>1359</v>
      </c>
      <c r="C26" s="15" t="s">
        <v>55</v>
      </c>
      <c r="D26" s="41">
        <f>SUM('[3]ZU odbory'!D119)</f>
        <v>-9</v>
      </c>
      <c r="E26" s="41">
        <f>SUM('[3]ZU odbory'!E119)</f>
        <v>0</v>
      </c>
      <c r="F26" s="41">
        <f>SUM('[3]ZU odbory'!F119)</f>
        <v>0</v>
      </c>
      <c r="G26" s="41">
        <f>SUM('[3]ZU odbory'!G119)</f>
        <v>0</v>
      </c>
      <c r="H26" s="41">
        <f>SUM('[3]ZU odbory'!H119)</f>
        <v>0</v>
      </c>
      <c r="I26" s="41">
        <f>SUM('[3]ZU odbory'!I119)</f>
        <v>0</v>
      </c>
      <c r="J26" s="41">
        <f>SUM('[3]ZU odbory'!J119)</f>
        <v>0</v>
      </c>
      <c r="K26" s="41">
        <f>SUM('[3]ZU odbory'!K119)</f>
        <v>0</v>
      </c>
      <c r="L26" s="41">
        <f>SUM('[3]ZU odbory'!L119)</f>
        <v>-9</v>
      </c>
      <c r="M26" s="41">
        <f>SUM('[3]ZU odbory'!M119)</f>
        <v>0</v>
      </c>
      <c r="N26" s="59">
        <f>SUM('[3]ZU odbory'!N119)</f>
        <v>0</v>
      </c>
    </row>
    <row r="27" spans="2:14" ht="12.75">
      <c r="B27" s="11">
        <v>1361</v>
      </c>
      <c r="C27" s="45" t="s">
        <v>56</v>
      </c>
      <c r="D27" s="41">
        <f>SUM('[3]ZU odbory'!D23+'[3]ZU odbory'!D52+'[3]ZU odbory'!D67+'[3]ZU odbory'!D73+'[3]ZU odbory'!D90+'[3]ZU odbory'!D98+'[3]ZU odbory'!D120)</f>
        <v>4865</v>
      </c>
      <c r="E27" s="41">
        <f>SUM('[3]ZU odbory'!E23+'[3]ZU odbory'!E52+'[3]ZU odbory'!E67+'[3]ZU odbory'!E73+'[3]ZU odbory'!E90+'[3]ZU odbory'!E98+'[3]ZU odbory'!E120)</f>
        <v>4096</v>
      </c>
      <c r="F27" s="41">
        <f>SUM('[3]ZU odbory'!F23+'[3]ZU odbory'!F52+'[3]ZU odbory'!F67+'[3]ZU odbory'!F73+'[3]ZU odbory'!F90+'[3]ZU odbory'!F98+'[3]ZU odbory'!F120)</f>
        <v>0</v>
      </c>
      <c r="G27" s="41">
        <f>SUM('[3]ZU odbory'!G23+'[3]ZU odbory'!G52+'[3]ZU odbory'!G67+'[3]ZU odbory'!G73+'[3]ZU odbory'!G90+'[3]ZU odbory'!G98+'[3]ZU odbory'!G120)</f>
        <v>0</v>
      </c>
      <c r="H27" s="41">
        <f>SUM('[3]ZU odbory'!H23+'[3]ZU odbory'!H52+'[3]ZU odbory'!H67+'[3]ZU odbory'!H73+'[3]ZU odbory'!H90+'[3]ZU odbory'!H98+'[3]ZU odbory'!H120)</f>
        <v>0</v>
      </c>
      <c r="I27" s="41">
        <f>SUM('[3]ZU odbory'!I23+'[3]ZU odbory'!I52+'[3]ZU odbory'!I67+'[3]ZU odbory'!I73+'[3]ZU odbory'!I90+'[3]ZU odbory'!I98+'[3]ZU odbory'!I120)</f>
        <v>0</v>
      </c>
      <c r="J27" s="41">
        <f>SUM('[3]ZU odbory'!J23+'[3]ZU odbory'!J52+'[3]ZU odbory'!J67+'[3]ZU odbory'!J73+'[3]ZU odbory'!J90+'[3]ZU odbory'!J98+'[3]ZU odbory'!J120)</f>
        <v>530</v>
      </c>
      <c r="K27" s="41">
        <f>SUM('[3]ZU odbory'!K23+'[3]ZU odbory'!K52+'[3]ZU odbory'!K67+'[3]ZU odbory'!K73+'[3]ZU odbory'!K90+'[3]ZU odbory'!K98+'[3]ZU odbory'!K120)</f>
        <v>4626</v>
      </c>
      <c r="L27" s="41">
        <f>SUM('[3]ZU odbory'!L23+'[3]ZU odbory'!L52+'[3]ZU odbory'!L67+'[3]ZU odbory'!L73+'[3]ZU odbory'!L90+'[3]ZU odbory'!L98+'[3]ZU odbory'!L120)</f>
        <v>4228</v>
      </c>
      <c r="M27" s="41">
        <f>SUM('[3]ZU odbory'!M23+'[3]ZU odbory'!M52+'[3]ZU odbory'!M67+'[3]ZU odbory'!M73+'[3]ZU odbory'!M90+'[3]ZU odbory'!M98+'[3]ZU odbory'!M120)</f>
        <v>5313</v>
      </c>
      <c r="N27" s="59">
        <f>SUM('[3]ZU odbory'!N23+'[3]ZU odbory'!N52+'[3]ZU odbory'!N67+'[3]ZU odbory'!N73+'[3]ZU odbory'!N90+'[3]ZU odbory'!N98+'[3]ZU odbory'!N120)</f>
        <v>4151</v>
      </c>
    </row>
    <row r="28" spans="2:14" ht="12.75">
      <c r="B28" s="11">
        <v>1381</v>
      </c>
      <c r="C28" s="22" t="s">
        <v>57</v>
      </c>
      <c r="D28" s="41">
        <f>SUM('[3]ZU odbory'!D24)</f>
        <v>0</v>
      </c>
      <c r="E28" s="41">
        <f>SUM('[3]ZU odbory'!E24)</f>
        <v>0</v>
      </c>
      <c r="F28" s="41">
        <f>SUM('[3]ZU odbory'!F24)</f>
        <v>0</v>
      </c>
      <c r="G28" s="41">
        <f>SUM('[3]ZU odbory'!G24)</f>
        <v>0</v>
      </c>
      <c r="H28" s="41">
        <f>SUM('[3]ZU odbory'!H24)</f>
        <v>10550</v>
      </c>
      <c r="I28" s="41">
        <f>SUM('[3]ZU odbory'!I24)</f>
        <v>0</v>
      </c>
      <c r="J28" s="41">
        <f>SUM('[3]ZU odbory'!J24)</f>
        <v>0</v>
      </c>
      <c r="K28" s="41">
        <f>SUM('[3]ZU odbory'!K24)</f>
        <v>10550</v>
      </c>
      <c r="L28" s="41">
        <f>SUM('[3]ZU odbory'!L24)</f>
        <v>9105</v>
      </c>
      <c r="M28" s="41">
        <f>SUM('[3]ZU odbory'!M24)</f>
        <v>17900</v>
      </c>
      <c r="N28" s="59">
        <f>SUM('[3]ZU odbory'!N24)</f>
        <v>17000</v>
      </c>
    </row>
    <row r="29" spans="2:14" ht="12.75">
      <c r="B29" s="11">
        <v>1382</v>
      </c>
      <c r="C29" s="22" t="s">
        <v>58</v>
      </c>
      <c r="D29" s="41">
        <f>SUM('[3]ZU odbory'!D25)</f>
        <v>610</v>
      </c>
      <c r="E29" s="41">
        <f>SUM('[3]ZU odbory'!E25)</f>
        <v>500</v>
      </c>
      <c r="F29" s="41">
        <f>SUM('[3]ZU odbory'!F25)</f>
        <v>0</v>
      </c>
      <c r="G29" s="41">
        <f>SUM('[3]ZU odbory'!G25)</f>
        <v>0</v>
      </c>
      <c r="H29" s="41">
        <f>SUM('[3]ZU odbory'!H25)</f>
        <v>0</v>
      </c>
      <c r="I29" s="41">
        <f>SUM('[3]ZU odbory'!I25)</f>
        <v>0</v>
      </c>
      <c r="J29" s="41">
        <f>SUM('[3]ZU odbory'!J25)</f>
        <v>0</v>
      </c>
      <c r="K29" s="41">
        <f>SUM('[3]ZU odbory'!K25)</f>
        <v>500</v>
      </c>
      <c r="L29" s="41">
        <f>SUM('[3]ZU odbory'!L25)</f>
        <v>207</v>
      </c>
      <c r="M29" s="41">
        <f>SUM('[3]ZU odbory'!M25)</f>
        <v>207</v>
      </c>
      <c r="N29" s="59">
        <f>SUM('[3]ZU odbory'!N25)</f>
        <v>0</v>
      </c>
    </row>
    <row r="30" spans="2:14" ht="12.75">
      <c r="B30" s="11">
        <v>1383</v>
      </c>
      <c r="C30" s="22" t="s">
        <v>59</v>
      </c>
      <c r="D30" s="41">
        <f>SUM('[3]ZU odbory'!D26)</f>
        <v>16940</v>
      </c>
      <c r="E30" s="41">
        <f>SUM('[3]ZU odbory'!E26)</f>
        <v>15000</v>
      </c>
      <c r="F30" s="41">
        <f>SUM('[3]ZU odbory'!F26)</f>
        <v>0</v>
      </c>
      <c r="G30" s="41">
        <f>SUM('[3]ZU odbory'!G26)</f>
        <v>0</v>
      </c>
      <c r="H30" s="41">
        <f>SUM('[3]ZU odbory'!H26)</f>
        <v>-10550</v>
      </c>
      <c r="I30" s="41">
        <f>SUM('[3]ZU odbory'!I26)</f>
        <v>0</v>
      </c>
      <c r="J30" s="41">
        <f>SUM('[3]ZU odbory'!J26)</f>
        <v>0</v>
      </c>
      <c r="K30" s="41">
        <f>SUM('[3]ZU odbory'!K26)</f>
        <v>4450</v>
      </c>
      <c r="L30" s="41">
        <f>SUM('[3]ZU odbory'!L26)</f>
        <v>4452</v>
      </c>
      <c r="M30" s="41">
        <f>SUM('[3]ZU odbory'!M26)</f>
        <v>4452</v>
      </c>
      <c r="N30" s="59">
        <f>SUM('[3]ZU odbory'!N26)</f>
        <v>0</v>
      </c>
    </row>
    <row r="31" spans="2:14" ht="12.75">
      <c r="B31" s="11">
        <v>1511</v>
      </c>
      <c r="C31" s="45" t="s">
        <v>60</v>
      </c>
      <c r="D31" s="41">
        <f>SUM('[3]ZU odbory'!D27)</f>
        <v>9860</v>
      </c>
      <c r="E31" s="41">
        <f>SUM('[3]ZU odbory'!E27)</f>
        <v>8500</v>
      </c>
      <c r="F31" s="41">
        <f>SUM('[3]ZU odbory'!F27)</f>
        <v>0</v>
      </c>
      <c r="G31" s="41">
        <f>SUM('[3]ZU odbory'!G27)</f>
        <v>0</v>
      </c>
      <c r="H31" s="41">
        <f>SUM('[3]ZU odbory'!H27)</f>
        <v>0</v>
      </c>
      <c r="I31" s="41">
        <f>SUM('[3]ZU odbory'!I27)</f>
        <v>0</v>
      </c>
      <c r="J31" s="41">
        <f>SUM('[3]ZU odbory'!J27)</f>
        <v>0</v>
      </c>
      <c r="K31" s="41">
        <f>SUM('[3]ZU odbory'!K27)</f>
        <v>8500</v>
      </c>
      <c r="L31" s="41">
        <f>SUM('[3]ZU odbory'!L27)</f>
        <v>7476</v>
      </c>
      <c r="M31" s="41">
        <f>SUM('[3]ZU odbory'!M27)</f>
        <v>9500</v>
      </c>
      <c r="N31" s="59">
        <f>SUM('[3]ZU odbory'!N27)</f>
        <v>9500</v>
      </c>
    </row>
    <row r="32" spans="1:14" s="17" customFormat="1" ht="12.75">
      <c r="A32" s="16"/>
      <c r="B32" s="70"/>
      <c r="C32" s="71" t="s">
        <v>61</v>
      </c>
      <c r="D32" s="60">
        <f>SUM(D12:D31)</f>
        <v>171874</v>
      </c>
      <c r="E32" s="60">
        <f aca="true" t="shared" si="0" ref="E32:K32">SUM(E12:E31)</f>
        <v>158251</v>
      </c>
      <c r="F32" s="60">
        <f t="shared" si="0"/>
        <v>0</v>
      </c>
      <c r="G32" s="60">
        <f t="shared" si="0"/>
        <v>0</v>
      </c>
      <c r="H32" s="60">
        <f t="shared" si="0"/>
        <v>2280</v>
      </c>
      <c r="I32" s="60">
        <f t="shared" si="0"/>
        <v>150</v>
      </c>
      <c r="J32" s="60">
        <f t="shared" si="0"/>
        <v>530</v>
      </c>
      <c r="K32" s="60">
        <f t="shared" si="0"/>
        <v>161211</v>
      </c>
      <c r="L32" s="60">
        <f>SUM(L12:L31)</f>
        <v>139605</v>
      </c>
      <c r="M32" s="60">
        <f>SUM(M12:M31)</f>
        <v>188464</v>
      </c>
      <c r="N32" s="60">
        <f>SUM(N12:N31)</f>
        <v>180037</v>
      </c>
    </row>
    <row r="33" spans="3:14" ht="12.75">
      <c r="C33" s="46"/>
      <c r="D33" s="47"/>
      <c r="N33" s="56"/>
    </row>
    <row r="34" spans="1:14" s="15" customFormat="1" ht="18" customHeight="1">
      <c r="A34" s="12"/>
      <c r="B34" s="13"/>
      <c r="C34" s="266" t="s">
        <v>62</v>
      </c>
      <c r="D34" s="267"/>
      <c r="E34" s="267"/>
      <c r="F34" s="14"/>
      <c r="G34" s="14"/>
      <c r="H34" s="14"/>
      <c r="I34" s="14"/>
      <c r="J34" s="14"/>
      <c r="K34" s="14"/>
      <c r="L34" s="14"/>
      <c r="M34" s="14"/>
      <c r="N34" s="57"/>
    </row>
    <row r="35" spans="1:14" ht="15">
      <c r="A35" s="19" t="s">
        <v>63</v>
      </c>
      <c r="B35" s="20">
        <v>2111</v>
      </c>
      <c r="C35" s="22" t="s">
        <v>64</v>
      </c>
      <c r="D35" s="41">
        <f>SUM('[3]ZU odbory'!D28+'[3]ZU odbory'!D44+'[3]ZU odbory'!D53+'[3]ZU odbory'!D74+'[3]ZU odbory'!D99+'[3]ZU odbory'!D108+'[3]ZU odbory'!D139+'[3]ZU odbory'!D148)</f>
        <v>2209</v>
      </c>
      <c r="E35" s="41">
        <f>SUM('[3]ZU odbory'!E28+'[3]ZU odbory'!E44+'[3]ZU odbory'!E53+'[3]ZU odbory'!E74+'[3]ZU odbory'!E99+'[3]ZU odbory'!E108+'[3]ZU odbory'!E139+'[3]ZU odbory'!E148)</f>
        <v>2045</v>
      </c>
      <c r="F35" s="41">
        <f>SUM('[3]ZU odbory'!F28+'[3]ZU odbory'!F44+'[3]ZU odbory'!F53+'[3]ZU odbory'!F74+'[3]ZU odbory'!F99+'[3]ZU odbory'!F108+'[3]ZU odbory'!F139+'[3]ZU odbory'!F148)</f>
        <v>0</v>
      </c>
      <c r="G35" s="41">
        <f>SUM('[3]ZU odbory'!G28+'[3]ZU odbory'!G44+'[3]ZU odbory'!G53+'[3]ZU odbory'!G74+'[3]ZU odbory'!G99+'[3]ZU odbory'!G108+'[3]ZU odbory'!G139+'[3]ZU odbory'!G148)</f>
        <v>0</v>
      </c>
      <c r="H35" s="41">
        <f>SUM('[3]ZU odbory'!H28+'[3]ZU odbory'!H44+'[3]ZU odbory'!H53+'[3]ZU odbory'!H74+'[3]ZU odbory'!H99+'[3]ZU odbory'!H108+'[3]ZU odbory'!H139+'[3]ZU odbory'!H148)</f>
        <v>0</v>
      </c>
      <c r="I35" s="41">
        <f>SUM('[3]ZU odbory'!I28+'[3]ZU odbory'!I44+'[3]ZU odbory'!I53+'[3]ZU odbory'!I74+'[3]ZU odbory'!I99+'[3]ZU odbory'!I108+'[3]ZU odbory'!I139+'[3]ZU odbory'!I148)</f>
        <v>0</v>
      </c>
      <c r="J35" s="41">
        <f>SUM('[3]ZU odbory'!J28+'[3]ZU odbory'!J44+'[3]ZU odbory'!J53+'[3]ZU odbory'!J74+'[3]ZU odbory'!J99+'[3]ZU odbory'!J108+'[3]ZU odbory'!J139+'[3]ZU odbory'!J148)</f>
        <v>0</v>
      </c>
      <c r="K35" s="42">
        <f>SUM('[3]ZU odbory'!K28+'[3]ZU odbory'!K44+'[3]ZU odbory'!K53+'[3]ZU odbory'!K74+'[3]ZU odbory'!K99+'[3]ZU odbory'!K108+'[3]ZU odbory'!K139+'[3]ZU odbory'!K148)</f>
        <v>2045</v>
      </c>
      <c r="L35" s="43">
        <f>SUM('[3]ZU odbory'!L28+'[3]ZU odbory'!L44+'[3]ZU odbory'!L53+'[3]ZU odbory'!L74+'[3]ZU odbory'!L99+'[3]ZU odbory'!L108+'[3]ZU odbory'!L139+'[3]ZU odbory'!L148)</f>
        <v>1751</v>
      </c>
      <c r="M35" s="43">
        <f>SUM('[3]ZU odbory'!M28+'[3]ZU odbory'!M44+'[3]ZU odbory'!M53+'[3]ZU odbory'!M74+'[3]ZU odbory'!M99+'[3]ZU odbory'!M108+'[3]ZU odbory'!M139+'[3]ZU odbory'!M148)</f>
        <v>2062</v>
      </c>
      <c r="N35" s="58">
        <f>SUM('[3]ZU odbory'!N28+'[3]ZU odbory'!N44+'[3]ZU odbory'!N53+'[3]ZU odbory'!N74+'[3]ZU odbory'!N99+'[3]ZU odbory'!N108+'[3]ZU odbory'!N139+'[3]ZU odbory'!N148)</f>
        <v>1713</v>
      </c>
    </row>
    <row r="36" spans="1:14" ht="12.75">
      <c r="A36" s="11">
        <v>3632</v>
      </c>
      <c r="B36" s="11">
        <v>2112</v>
      </c>
      <c r="C36" s="22" t="s">
        <v>65</v>
      </c>
      <c r="D36" s="41">
        <f>SUM('[3]ZU odbory'!D45)</f>
        <v>53</v>
      </c>
      <c r="E36" s="41">
        <f>SUM('[3]ZU odbory'!E45)</f>
        <v>25</v>
      </c>
      <c r="F36" s="41">
        <f>SUM('[3]ZU odbory'!F45)</f>
        <v>0</v>
      </c>
      <c r="G36" s="41">
        <f>SUM('[3]ZU odbory'!G45)</f>
        <v>0</v>
      </c>
      <c r="H36" s="41">
        <f>SUM('[3]ZU odbory'!H45)</f>
        <v>0</v>
      </c>
      <c r="I36" s="41">
        <f>SUM('[3]ZU odbory'!I45)</f>
        <v>0</v>
      </c>
      <c r="J36" s="41">
        <f>SUM('[3]ZU odbory'!J45)</f>
        <v>0</v>
      </c>
      <c r="K36" s="41">
        <f>SUM('[3]ZU odbory'!K45)</f>
        <v>25</v>
      </c>
      <c r="L36" s="41">
        <f>SUM('[3]ZU odbory'!L45)</f>
        <v>13</v>
      </c>
      <c r="M36" s="41">
        <f>SUM('[3]ZU odbory'!M45)</f>
        <v>15</v>
      </c>
      <c r="N36" s="59">
        <f>SUM('[3]ZU odbory'!N45)</f>
        <v>15</v>
      </c>
    </row>
    <row r="37" spans="1:14" ht="12.75">
      <c r="A37" s="11">
        <v>3349</v>
      </c>
      <c r="B37" s="11">
        <v>2119</v>
      </c>
      <c r="C37" s="22" t="s">
        <v>66</v>
      </c>
      <c r="D37" s="44">
        <f>SUM('[3]ZU odbory'!D54)</f>
        <v>298</v>
      </c>
      <c r="E37" s="44">
        <f>SUM('[3]ZU odbory'!E54)</f>
        <v>250</v>
      </c>
      <c r="F37" s="44">
        <f>SUM('[3]ZU odbory'!F54)</f>
        <v>0</v>
      </c>
      <c r="G37" s="44">
        <f>SUM('[3]ZU odbory'!G54)</f>
        <v>0</v>
      </c>
      <c r="H37" s="44">
        <f>SUM('[3]ZU odbory'!H54)</f>
        <v>0</v>
      </c>
      <c r="I37" s="44">
        <f>SUM('[3]ZU odbory'!I54)</f>
        <v>0</v>
      </c>
      <c r="J37" s="44">
        <f>SUM('[3]ZU odbory'!J54)</f>
        <v>50</v>
      </c>
      <c r="K37" s="44">
        <f>SUM('[3]ZU odbory'!K54)</f>
        <v>300</v>
      </c>
      <c r="L37" s="44">
        <f>SUM('[3]ZU odbory'!L54)</f>
        <v>379</v>
      </c>
      <c r="M37" s="44">
        <f>SUM('[3]ZU odbory'!M54)</f>
        <v>379</v>
      </c>
      <c r="N37" s="61">
        <f>SUM('[3]ZU odbory'!N54)</f>
        <v>250</v>
      </c>
    </row>
    <row r="38" spans="1:14" ht="12.75">
      <c r="A38" s="11">
        <v>2143</v>
      </c>
      <c r="B38" s="11">
        <v>2122</v>
      </c>
      <c r="C38" s="22" t="s">
        <v>67</v>
      </c>
      <c r="D38" s="44">
        <f>SUM('[3]ZU odbory'!D29)</f>
        <v>2777</v>
      </c>
      <c r="E38" s="44">
        <f>SUM('[3]ZU odbory'!E29)</f>
        <v>2177</v>
      </c>
      <c r="F38" s="44">
        <f>SUM('[3]ZU odbory'!F29)</f>
        <v>0</v>
      </c>
      <c r="G38" s="44">
        <f>SUM('[3]ZU odbory'!G29)</f>
        <v>0</v>
      </c>
      <c r="H38" s="44">
        <f>SUM('[3]ZU odbory'!H29)</f>
        <v>0</v>
      </c>
      <c r="I38" s="44">
        <f>SUM('[3]ZU odbory'!I29)</f>
        <v>0</v>
      </c>
      <c r="J38" s="44">
        <f>SUM('[3]ZU odbory'!J29)</f>
        <v>0</v>
      </c>
      <c r="K38" s="44">
        <f>SUM('[3]ZU odbory'!K29)</f>
        <v>2177</v>
      </c>
      <c r="L38" s="44">
        <f>SUM('[3]ZU odbory'!L29)</f>
        <v>0</v>
      </c>
      <c r="M38" s="44">
        <f>SUM('[3]ZU odbory'!M29)</f>
        <v>2177</v>
      </c>
      <c r="N38" s="61">
        <f>SUM('[3]ZU odbory'!N29)</f>
        <v>1577</v>
      </c>
    </row>
    <row r="39" spans="1:14" ht="12.75">
      <c r="A39" s="11">
        <v>3322</v>
      </c>
      <c r="B39" s="11">
        <v>2131</v>
      </c>
      <c r="C39" s="22" t="s">
        <v>68</v>
      </c>
      <c r="D39" s="44">
        <f>SUM('[3]ZU odbory'!D109+'[3]ZU odbory'!D55+'[3]ZU odbory'!D149+'[3]ZU odbory'!D132)</f>
        <v>1907</v>
      </c>
      <c r="E39" s="44">
        <f>SUM('[3]ZU odbory'!E109+'[3]ZU odbory'!E55+'[3]ZU odbory'!E149+'[3]ZU odbory'!E132)</f>
        <v>1862</v>
      </c>
      <c r="F39" s="44">
        <f>SUM('[3]ZU odbory'!F109+'[3]ZU odbory'!F55+'[3]ZU odbory'!F149+'[3]ZU odbory'!F132)</f>
        <v>0</v>
      </c>
      <c r="G39" s="44">
        <f>SUM('[3]ZU odbory'!G109+'[3]ZU odbory'!G55+'[3]ZU odbory'!G149+'[3]ZU odbory'!G132)</f>
        <v>0</v>
      </c>
      <c r="H39" s="44">
        <f>SUM('[3]ZU odbory'!H109+'[3]ZU odbory'!H55+'[3]ZU odbory'!H149+'[3]ZU odbory'!H132)</f>
        <v>0</v>
      </c>
      <c r="I39" s="44">
        <f>SUM('[3]ZU odbory'!I109+'[3]ZU odbory'!I55+'[3]ZU odbory'!I149+'[3]ZU odbory'!I132)</f>
        <v>0</v>
      </c>
      <c r="J39" s="44">
        <f>SUM('[3]ZU odbory'!J109+'[3]ZU odbory'!J55+'[3]ZU odbory'!J149+'[3]ZU odbory'!J132)</f>
        <v>0</v>
      </c>
      <c r="K39" s="44">
        <f>SUM('[3]ZU odbory'!K109+'[3]ZU odbory'!K55+'[3]ZU odbory'!K149+'[3]ZU odbory'!K132)</f>
        <v>1862</v>
      </c>
      <c r="L39" s="44">
        <f>SUM('[3]ZU odbory'!L109+'[3]ZU odbory'!L55+'[3]ZU odbory'!L149+'[3]ZU odbory'!L132)</f>
        <v>775</v>
      </c>
      <c r="M39" s="44">
        <f>SUM('[3]ZU odbory'!M109+'[3]ZU odbory'!M55+'[3]ZU odbory'!M149+'[3]ZU odbory'!M132)</f>
        <v>1687</v>
      </c>
      <c r="N39" s="61">
        <f>SUM('[3]ZU odbory'!N109+'[3]ZU odbory'!N55+'[3]ZU odbory'!N149+'[3]ZU odbory'!N132)</f>
        <v>1645</v>
      </c>
    </row>
    <row r="40" spans="2:14" ht="12.75">
      <c r="B40" s="11">
        <v>2132</v>
      </c>
      <c r="C40" s="22" t="s">
        <v>69</v>
      </c>
      <c r="D40" s="44">
        <f>SUM('[3]ZU odbory'!D30+'[3]ZU odbory'!D56+'[3]ZU odbory'!D75+'[3]ZU odbory'!D110+'[3]ZU odbory'!D140+'[3]ZU odbory'!D150)</f>
        <v>5036</v>
      </c>
      <c r="E40" s="44">
        <f>SUM('[3]ZU odbory'!E30+'[3]ZU odbory'!E56+'[3]ZU odbory'!E75+'[3]ZU odbory'!E110+'[3]ZU odbory'!E140+'[3]ZU odbory'!E150)</f>
        <v>5252</v>
      </c>
      <c r="F40" s="44">
        <f>SUM('[3]ZU odbory'!F30+'[3]ZU odbory'!F56+'[3]ZU odbory'!F75+'[3]ZU odbory'!F110+'[3]ZU odbory'!F140+'[3]ZU odbory'!F150)</f>
        <v>0</v>
      </c>
      <c r="G40" s="44">
        <f>SUM('[3]ZU odbory'!G30+'[3]ZU odbory'!G56+'[3]ZU odbory'!G75+'[3]ZU odbory'!G110+'[3]ZU odbory'!G140+'[3]ZU odbory'!G150)</f>
        <v>0</v>
      </c>
      <c r="H40" s="44">
        <f>SUM('[3]ZU odbory'!H30+'[3]ZU odbory'!H56+'[3]ZU odbory'!H75+'[3]ZU odbory'!H110+'[3]ZU odbory'!H140+'[3]ZU odbory'!H150)</f>
        <v>42</v>
      </c>
      <c r="I40" s="44">
        <f>SUM('[3]ZU odbory'!I30+'[3]ZU odbory'!I56+'[3]ZU odbory'!I75+'[3]ZU odbory'!I110+'[3]ZU odbory'!I140+'[3]ZU odbory'!I150)</f>
        <v>0</v>
      </c>
      <c r="J40" s="44">
        <f>SUM('[3]ZU odbory'!J30+'[3]ZU odbory'!J56+'[3]ZU odbory'!J75+'[3]ZU odbory'!J110+'[3]ZU odbory'!J140+'[3]ZU odbory'!J150)</f>
        <v>386</v>
      </c>
      <c r="K40" s="44">
        <f>SUM('[3]ZU odbory'!K30+'[3]ZU odbory'!K56+'[3]ZU odbory'!K75+'[3]ZU odbory'!K110+'[3]ZU odbory'!K140+'[3]ZU odbory'!K150)</f>
        <v>5680</v>
      </c>
      <c r="L40" s="44">
        <f>SUM('[3]ZU odbory'!L30+'[3]ZU odbory'!L56+'[3]ZU odbory'!L75+'[3]ZU odbory'!L110+'[3]ZU odbory'!L140+'[3]ZU odbory'!L150)</f>
        <v>1832</v>
      </c>
      <c r="M40" s="44">
        <f>SUM('[3]ZU odbory'!M30+'[3]ZU odbory'!M56+'[3]ZU odbory'!M75+'[3]ZU odbory'!M110+'[3]ZU odbory'!M140+'[3]ZU odbory'!M150)</f>
        <v>5701</v>
      </c>
      <c r="N40" s="61">
        <f>SUM('[3]ZU odbory'!N30+'[3]ZU odbory'!N56+'[3]ZU odbory'!N75+'[3]ZU odbory'!N110+'[3]ZU odbory'!N140+'[3]ZU odbory'!N150)</f>
        <v>5846</v>
      </c>
    </row>
    <row r="41" spans="1:14" ht="12.75">
      <c r="A41" s="11">
        <v>1039</v>
      </c>
      <c r="B41" s="11">
        <v>2139</v>
      </c>
      <c r="C41" s="22" t="s">
        <v>70</v>
      </c>
      <c r="D41" s="41">
        <f>SUM('[3]ZU odbory'!D57)</f>
        <v>251</v>
      </c>
      <c r="E41" s="41">
        <f>SUM('[3]ZU odbory'!E57)</f>
        <v>228</v>
      </c>
      <c r="F41" s="41">
        <f>SUM('[3]ZU odbory'!F57)</f>
        <v>0</v>
      </c>
      <c r="G41" s="41">
        <f>SUM('[3]ZU odbory'!G57)</f>
        <v>0</v>
      </c>
      <c r="H41" s="41">
        <f>SUM('[3]ZU odbory'!H57)</f>
        <v>0</v>
      </c>
      <c r="I41" s="41">
        <f>SUM('[3]ZU odbory'!I57)</f>
        <v>0</v>
      </c>
      <c r="J41" s="41">
        <f>SUM('[3]ZU odbory'!J57)</f>
        <v>0</v>
      </c>
      <c r="K41" s="41">
        <f>SUM('[3]ZU odbory'!K57)</f>
        <v>228</v>
      </c>
      <c r="L41" s="41">
        <f>SUM('[3]ZU odbory'!L57)</f>
        <v>191</v>
      </c>
      <c r="M41" s="41">
        <f>SUM('[3]ZU odbory'!M57)</f>
        <v>216</v>
      </c>
      <c r="N41" s="59">
        <f>SUM('[3]ZU odbory'!N57)</f>
        <v>234</v>
      </c>
    </row>
    <row r="42" spans="1:14" ht="12.75">
      <c r="A42" s="11">
        <v>2122</v>
      </c>
      <c r="B42" s="11">
        <v>2141</v>
      </c>
      <c r="C42" s="22" t="s">
        <v>71</v>
      </c>
      <c r="D42" s="41">
        <f>SUM('[3]ZU odbory'!D31+'[3]ZU odbory'!D58)</f>
        <v>72</v>
      </c>
      <c r="E42" s="41">
        <f>SUM('[3]ZU odbory'!E31+'[3]ZU odbory'!E58)</f>
        <v>75</v>
      </c>
      <c r="F42" s="41">
        <f>SUM('[3]ZU odbory'!F31+'[3]ZU odbory'!F58)</f>
        <v>0</v>
      </c>
      <c r="G42" s="41">
        <f>SUM('[3]ZU odbory'!G31+'[3]ZU odbory'!G58)</f>
        <v>0</v>
      </c>
      <c r="H42" s="41">
        <f>SUM('[3]ZU odbory'!H31+'[3]ZU odbory'!H58)</f>
        <v>0</v>
      </c>
      <c r="I42" s="41">
        <f>SUM('[3]ZU odbory'!I31+'[3]ZU odbory'!I58)</f>
        <v>0</v>
      </c>
      <c r="J42" s="41">
        <f>SUM('[3]ZU odbory'!J31+'[3]ZU odbory'!J58)</f>
        <v>0</v>
      </c>
      <c r="K42" s="41">
        <f>SUM('[3]ZU odbory'!K31+'[3]ZU odbory'!K58)</f>
        <v>75</v>
      </c>
      <c r="L42" s="41">
        <f>SUM('[3]ZU odbory'!L31+'[3]ZU odbory'!L58)</f>
        <v>42</v>
      </c>
      <c r="M42" s="41">
        <f>SUM('[3]ZU odbory'!M31+'[3]ZU odbory'!M58)</f>
        <v>76</v>
      </c>
      <c r="N42" s="59">
        <f>SUM('[3]ZU odbory'!N31+'[3]ZU odbory'!N58)</f>
        <v>60</v>
      </c>
    </row>
    <row r="43" spans="2:14" ht="12.75">
      <c r="B43" s="11">
        <v>2142</v>
      </c>
      <c r="C43" s="22" t="s">
        <v>72</v>
      </c>
      <c r="D43" s="41">
        <f>SUM('[3]ZU odbory'!D32)</f>
        <v>1700</v>
      </c>
      <c r="E43" s="41">
        <f>SUM('[3]ZU odbory'!E32)</f>
        <v>0</v>
      </c>
      <c r="F43" s="41">
        <f>SUM('[3]ZU odbory'!F32)</f>
        <v>0</v>
      </c>
      <c r="G43" s="41">
        <f>SUM('[3]ZU odbory'!G32)</f>
        <v>0</v>
      </c>
      <c r="H43" s="41">
        <f>SUM('[3]ZU odbory'!H32)</f>
        <v>1319</v>
      </c>
      <c r="I43" s="41">
        <f>SUM('[3]ZU odbory'!I32)</f>
        <v>0</v>
      </c>
      <c r="J43" s="41">
        <f>SUM('[3]ZU odbory'!J32)</f>
        <v>0</v>
      </c>
      <c r="K43" s="41">
        <f>SUM('[3]ZU odbory'!K32)</f>
        <v>1319</v>
      </c>
      <c r="L43" s="41">
        <f>SUM('[3]ZU odbory'!L32)</f>
        <v>1319</v>
      </c>
      <c r="M43" s="41">
        <f>SUM('[3]ZU odbory'!M32)</f>
        <v>1319</v>
      </c>
      <c r="N43" s="59">
        <f>SUM('[3]ZU odbory'!N32)</f>
        <v>0</v>
      </c>
    </row>
    <row r="44" spans="1:14" ht="12.75">
      <c r="A44" s="11">
        <v>2321</v>
      </c>
      <c r="B44" s="11">
        <v>2212</v>
      </c>
      <c r="C44" s="22" t="s">
        <v>73</v>
      </c>
      <c r="D44" s="41">
        <f>SUM('[3]ZU odbory'!D33+'[3]ZU odbory'!D68+'[3]ZU odbory'!D91+'[3]ZU odbory'!D100+'[3]ZU odbory'!D111+'[3]ZU odbory'!D121+'[3]ZU odbory'!D126+'[3]ZU odbory'!D83)</f>
        <v>1229</v>
      </c>
      <c r="E44" s="41">
        <f>SUM('[3]ZU odbory'!E33+'[3]ZU odbory'!E68+'[3]ZU odbory'!E91+'[3]ZU odbory'!E100+'[3]ZU odbory'!E111+'[3]ZU odbory'!E121+'[3]ZU odbory'!E126+'[3]ZU odbory'!E83)</f>
        <v>1070</v>
      </c>
      <c r="F44" s="41">
        <f>SUM('[3]ZU odbory'!F33+'[3]ZU odbory'!F68+'[3]ZU odbory'!F91+'[3]ZU odbory'!F100+'[3]ZU odbory'!F111+'[3]ZU odbory'!F121+'[3]ZU odbory'!F126+'[3]ZU odbory'!F83)</f>
        <v>0</v>
      </c>
      <c r="G44" s="41">
        <f>SUM('[3]ZU odbory'!G33+'[3]ZU odbory'!G68+'[3]ZU odbory'!G91+'[3]ZU odbory'!G100+'[3]ZU odbory'!G111+'[3]ZU odbory'!G121+'[3]ZU odbory'!G126+'[3]ZU odbory'!G83)</f>
        <v>0</v>
      </c>
      <c r="H44" s="41">
        <f>SUM('[3]ZU odbory'!H33+'[3]ZU odbory'!H68+'[3]ZU odbory'!H91+'[3]ZU odbory'!H100+'[3]ZU odbory'!H111+'[3]ZU odbory'!H121+'[3]ZU odbory'!H126+'[3]ZU odbory'!H83)</f>
        <v>140</v>
      </c>
      <c r="I44" s="41">
        <f>SUM('[3]ZU odbory'!I33+'[3]ZU odbory'!I68+'[3]ZU odbory'!I91+'[3]ZU odbory'!I100+'[3]ZU odbory'!I111+'[3]ZU odbory'!I121+'[3]ZU odbory'!I126+'[3]ZU odbory'!I83)</f>
        <v>0</v>
      </c>
      <c r="J44" s="41">
        <f>SUM('[3]ZU odbory'!J33+'[3]ZU odbory'!J68+'[3]ZU odbory'!J91+'[3]ZU odbory'!J100+'[3]ZU odbory'!J111+'[3]ZU odbory'!J121+'[3]ZU odbory'!J126+'[3]ZU odbory'!J83)</f>
        <v>0</v>
      </c>
      <c r="K44" s="41">
        <f>SUM('[3]ZU odbory'!K33+'[3]ZU odbory'!K68+'[3]ZU odbory'!K91+'[3]ZU odbory'!K100+'[3]ZU odbory'!K111+'[3]ZU odbory'!K121+'[3]ZU odbory'!K126+'[3]ZU odbory'!K83)</f>
        <v>1210</v>
      </c>
      <c r="L44" s="41">
        <f>SUM('[3]ZU odbory'!L33+'[3]ZU odbory'!L68+'[3]ZU odbory'!L91+'[3]ZU odbory'!L100+'[3]ZU odbory'!L111+'[3]ZU odbory'!L121+'[3]ZU odbory'!L126+'[3]ZU odbory'!L83)</f>
        <v>926</v>
      </c>
      <c r="M44" s="41">
        <f>SUM('[3]ZU odbory'!M33+'[3]ZU odbory'!M68+'[3]ZU odbory'!M91+'[3]ZU odbory'!M100+'[3]ZU odbory'!M111+'[3]ZU odbory'!M121+'[3]ZU odbory'!M126+'[3]ZU odbory'!M83)</f>
        <v>1322</v>
      </c>
      <c r="N44" s="59">
        <f>SUM('[3]ZU odbory'!N33+'[3]ZU odbory'!N68+'[3]ZU odbory'!N91+'[3]ZU odbory'!N100+'[3]ZU odbory'!N111+'[3]ZU odbory'!N121+'[3]ZU odbory'!N126+'[3]ZU odbory'!N83)</f>
        <v>1312</v>
      </c>
    </row>
    <row r="45" spans="2:14" ht="12.75">
      <c r="B45" s="11">
        <v>2229</v>
      </c>
      <c r="C45" s="22" t="s">
        <v>74</v>
      </c>
      <c r="D45" s="41">
        <f>SUM('[3]ZU odbory'!D34+'[3]ZU odbory'!D84+'[3]ZU odbory'!D101)</f>
        <v>881</v>
      </c>
      <c r="E45" s="41">
        <f>SUM('[3]ZU odbory'!E34+'[3]ZU odbory'!E84+'[3]ZU odbory'!E101)</f>
        <v>0</v>
      </c>
      <c r="F45" s="41">
        <f>SUM('[3]ZU odbory'!F34+'[3]ZU odbory'!F84+'[3]ZU odbory'!F101)</f>
        <v>0</v>
      </c>
      <c r="G45" s="41">
        <f>SUM('[3]ZU odbory'!G34+'[3]ZU odbory'!G84+'[3]ZU odbory'!G101)</f>
        <v>0</v>
      </c>
      <c r="H45" s="41">
        <f>SUM('[3]ZU odbory'!H34+'[3]ZU odbory'!H84+'[3]ZU odbory'!H101)</f>
        <v>545</v>
      </c>
      <c r="I45" s="41">
        <f>SUM('[3]ZU odbory'!I34+'[3]ZU odbory'!I84+'[3]ZU odbory'!I101)</f>
        <v>0</v>
      </c>
      <c r="J45" s="41">
        <f>SUM('[3]ZU odbory'!J34+'[3]ZU odbory'!J84+'[3]ZU odbory'!J101)</f>
        <v>0</v>
      </c>
      <c r="K45" s="41">
        <f>SUM('[3]ZU odbory'!K34+'[3]ZU odbory'!K84+'[3]ZU odbory'!K101)</f>
        <v>545</v>
      </c>
      <c r="L45" s="41">
        <f>SUM('[3]ZU odbory'!L34+'[3]ZU odbory'!L84+'[3]ZU odbory'!L101)</f>
        <v>742</v>
      </c>
      <c r="M45" s="41">
        <f>SUM('[3]ZU odbory'!M34+'[3]ZU odbory'!M84+'[3]ZU odbory'!M101)</f>
        <v>560</v>
      </c>
      <c r="N45" s="59">
        <f>SUM('[3]ZU odbory'!N34+'[3]ZU odbory'!N84+'[3]ZU odbory'!N101)</f>
        <v>0</v>
      </c>
    </row>
    <row r="46" spans="1:14" ht="12.75">
      <c r="A46" s="11">
        <v>3412</v>
      </c>
      <c r="B46" s="11">
        <v>2321</v>
      </c>
      <c r="C46" s="22" t="s">
        <v>75</v>
      </c>
      <c r="D46" s="41">
        <f>SUM('[3]ZU odbory'!D46+'[3]ZU odbory'!D151)</f>
        <v>45</v>
      </c>
      <c r="E46" s="41">
        <f>SUM('[3]ZU odbory'!E46+'[3]ZU odbory'!E151)</f>
        <v>25</v>
      </c>
      <c r="F46" s="41">
        <f>SUM('[3]ZU odbory'!F46+'[3]ZU odbory'!F151)</f>
        <v>0</v>
      </c>
      <c r="G46" s="41">
        <f>SUM('[3]ZU odbory'!G46+'[3]ZU odbory'!G151)</f>
        <v>0</v>
      </c>
      <c r="H46" s="41">
        <f>SUM('[3]ZU odbory'!H46+'[3]ZU odbory'!H151)</f>
        <v>0</v>
      </c>
      <c r="I46" s="41">
        <f>SUM('[3]ZU odbory'!I46+'[3]ZU odbory'!I151)</f>
        <v>0</v>
      </c>
      <c r="J46" s="41">
        <f>SUM('[3]ZU odbory'!J46+'[3]ZU odbory'!J151)</f>
        <v>0</v>
      </c>
      <c r="K46" s="41">
        <f>SUM('[3]ZU odbory'!K46+'[3]ZU odbory'!K151)</f>
        <v>25</v>
      </c>
      <c r="L46" s="41">
        <f>SUM('[3]ZU odbory'!L46+'[3]ZU odbory'!L151)</f>
        <v>45</v>
      </c>
      <c r="M46" s="41">
        <f>SUM('[3]ZU odbory'!M46+'[3]ZU odbory'!M151)</f>
        <v>45</v>
      </c>
      <c r="N46" s="59">
        <f>SUM('[3]ZU odbory'!N46+'[3]ZU odbory'!N151)</f>
        <v>45</v>
      </c>
    </row>
    <row r="47" spans="2:14" ht="12.75">
      <c r="B47" s="11">
        <v>2322</v>
      </c>
      <c r="C47" s="48" t="s">
        <v>76</v>
      </c>
      <c r="D47" s="41">
        <f>SUM('[3]ZU odbory'!D35+'[3]ZU odbory'!D127+'[3]ZU odbory'!D133)</f>
        <v>123</v>
      </c>
      <c r="E47" s="41">
        <f>SUM('[3]ZU odbory'!E35+'[3]ZU odbory'!E127+'[3]ZU odbory'!E133)</f>
        <v>0</v>
      </c>
      <c r="F47" s="41">
        <f>SUM('[3]ZU odbory'!F35+'[3]ZU odbory'!F127+'[3]ZU odbory'!F133)</f>
        <v>0</v>
      </c>
      <c r="G47" s="41">
        <f>SUM('[3]ZU odbory'!G35+'[3]ZU odbory'!G127+'[3]ZU odbory'!G133)</f>
        <v>0</v>
      </c>
      <c r="H47" s="41">
        <f>SUM('[3]ZU odbory'!H35+'[3]ZU odbory'!H127+'[3]ZU odbory'!H133)</f>
        <v>0</v>
      </c>
      <c r="I47" s="41">
        <f>SUM('[3]ZU odbory'!I35+'[3]ZU odbory'!I127+'[3]ZU odbory'!I133)</f>
        <v>0</v>
      </c>
      <c r="J47" s="41">
        <f>SUM('[3]ZU odbory'!J35+'[3]ZU odbory'!J127+'[3]ZU odbory'!J133)</f>
        <v>0</v>
      </c>
      <c r="K47" s="41">
        <f>SUM('[3]ZU odbory'!K35+'[3]ZU odbory'!K127+'[3]ZU odbory'!K133)</f>
        <v>0</v>
      </c>
      <c r="L47" s="41">
        <f>SUM('[3]ZU odbory'!L35+'[3]ZU odbory'!L127+'[3]ZU odbory'!L133)</f>
        <v>0</v>
      </c>
      <c r="M47" s="41">
        <f>SUM('[3]ZU odbory'!M35+'[3]ZU odbory'!M127+'[3]ZU odbory'!M133)</f>
        <v>0</v>
      </c>
      <c r="N47" s="59">
        <f>SUM('[3]ZU odbory'!N35+'[3]ZU odbory'!N127+'[3]ZU odbory'!N133)</f>
        <v>0</v>
      </c>
    </row>
    <row r="48" spans="1:14" ht="12.75">
      <c r="A48" s="11">
        <v>3632</v>
      </c>
      <c r="B48" s="11">
        <v>2324</v>
      </c>
      <c r="C48" s="22" t="s">
        <v>77</v>
      </c>
      <c r="D48" s="41">
        <f>SUM('[3]ZU odbory'!D36+'[3]ZU odbory'!D59+'[3]ZU odbory'!D69+'[3]ZU odbory'!D76+'[3]ZU odbory'!D85+'[3]ZU odbory'!D92+'[3]ZU odbory'!D102+'[3]ZU odbory'!D112+'[3]ZU odbory'!D122+'[3]ZU odbory'!D128+'[3]ZU odbory'!D134+'[3]ZU odbory'!D152)</f>
        <v>1830</v>
      </c>
      <c r="E48" s="41">
        <f>SUM('[3]ZU odbory'!E36+'[3]ZU odbory'!E59+'[3]ZU odbory'!E69+'[3]ZU odbory'!E76+'[3]ZU odbory'!E85+'[3]ZU odbory'!E92+'[3]ZU odbory'!E102+'[3]ZU odbory'!E112+'[3]ZU odbory'!E122+'[3]ZU odbory'!E128+'[3]ZU odbory'!E134+'[3]ZU odbory'!E152)</f>
        <v>1043</v>
      </c>
      <c r="F48" s="41">
        <f>SUM('[3]ZU odbory'!F36+'[3]ZU odbory'!F59+'[3]ZU odbory'!F69+'[3]ZU odbory'!F76+'[3]ZU odbory'!F85+'[3]ZU odbory'!F92+'[3]ZU odbory'!F102+'[3]ZU odbory'!F112+'[3]ZU odbory'!F122+'[3]ZU odbory'!F128+'[3]ZU odbory'!F134+'[3]ZU odbory'!F152)</f>
        <v>0</v>
      </c>
      <c r="G48" s="41">
        <f>SUM('[3]ZU odbory'!G36+'[3]ZU odbory'!G59+'[3]ZU odbory'!G69+'[3]ZU odbory'!G76+'[3]ZU odbory'!G85+'[3]ZU odbory'!G92+'[3]ZU odbory'!G102+'[3]ZU odbory'!G112+'[3]ZU odbory'!G122+'[3]ZU odbory'!G128+'[3]ZU odbory'!G134+'[3]ZU odbory'!G152)</f>
        <v>0</v>
      </c>
      <c r="H48" s="41">
        <f>SUM('[3]ZU odbory'!H36+'[3]ZU odbory'!H59+'[3]ZU odbory'!H69+'[3]ZU odbory'!H76+'[3]ZU odbory'!H85+'[3]ZU odbory'!H92+'[3]ZU odbory'!H102+'[3]ZU odbory'!H112+'[3]ZU odbory'!H122+'[3]ZU odbory'!H128+'[3]ZU odbory'!H134+'[3]ZU odbory'!H152)</f>
        <v>311</v>
      </c>
      <c r="I48" s="41">
        <f>SUM('[3]ZU odbory'!I36+'[3]ZU odbory'!I59+'[3]ZU odbory'!I69+'[3]ZU odbory'!I76+'[3]ZU odbory'!I85+'[3]ZU odbory'!I92+'[3]ZU odbory'!I102+'[3]ZU odbory'!I112+'[3]ZU odbory'!I122+'[3]ZU odbory'!I128+'[3]ZU odbory'!I134+'[3]ZU odbory'!I152)</f>
        <v>0</v>
      </c>
      <c r="J48" s="41">
        <f>SUM('[3]ZU odbory'!J36+'[3]ZU odbory'!J59+'[3]ZU odbory'!J69+'[3]ZU odbory'!J76+'[3]ZU odbory'!J85+'[3]ZU odbory'!J92+'[3]ZU odbory'!J102+'[3]ZU odbory'!J112+'[3]ZU odbory'!J122+'[3]ZU odbory'!J128+'[3]ZU odbory'!J134+'[3]ZU odbory'!J152)</f>
        <v>0</v>
      </c>
      <c r="K48" s="41">
        <f>SUM('[3]ZU odbory'!K36+'[3]ZU odbory'!K59+'[3]ZU odbory'!K69+'[3]ZU odbory'!K76+'[3]ZU odbory'!K85+'[3]ZU odbory'!K92+'[3]ZU odbory'!K102+'[3]ZU odbory'!K112+'[3]ZU odbory'!K122+'[3]ZU odbory'!K128+'[3]ZU odbory'!K134+'[3]ZU odbory'!K152)</f>
        <v>1354</v>
      </c>
      <c r="L48" s="41">
        <f>SUM('[3]ZU odbory'!L36+'[3]ZU odbory'!L59+'[3]ZU odbory'!L69+'[3]ZU odbory'!L76+'[3]ZU odbory'!L85+'[3]ZU odbory'!L92+'[3]ZU odbory'!L102+'[3]ZU odbory'!L112+'[3]ZU odbory'!L122+'[3]ZU odbory'!L128+'[3]ZU odbory'!L134+'[3]ZU odbory'!L152)</f>
        <v>1461</v>
      </c>
      <c r="M48" s="41">
        <f>SUM('[3]ZU odbory'!M36+'[3]ZU odbory'!M59+'[3]ZU odbory'!M69+'[3]ZU odbory'!M76+'[3]ZU odbory'!M85+'[3]ZU odbory'!M92+'[3]ZU odbory'!M102+'[3]ZU odbory'!M112+'[3]ZU odbory'!M122+'[3]ZU odbory'!M128+'[3]ZU odbory'!M134+'[3]ZU odbory'!M152)</f>
        <v>1738</v>
      </c>
      <c r="N48" s="59">
        <f>SUM('[3]ZU odbory'!N36+'[3]ZU odbory'!N59+'[3]ZU odbory'!N69+'[3]ZU odbory'!N76+'[3]ZU odbory'!N85+'[3]ZU odbory'!N92+'[3]ZU odbory'!N102+'[3]ZU odbory'!N112+'[3]ZU odbory'!N122+'[3]ZU odbory'!N128+'[3]ZU odbory'!N134+'[3]ZU odbory'!N152)</f>
        <v>989</v>
      </c>
    </row>
    <row r="49" spans="2:14" ht="12.75">
      <c r="B49" s="11">
        <v>2329</v>
      </c>
      <c r="C49" s="48" t="s">
        <v>78</v>
      </c>
      <c r="D49" s="41">
        <f>SUM('[3]ZU odbory'!D77)</f>
        <v>0</v>
      </c>
      <c r="E49" s="41">
        <f>SUM('[3]ZU odbory'!E77)</f>
        <v>0</v>
      </c>
      <c r="F49" s="41">
        <f>SUM('[3]ZU odbory'!F77)</f>
        <v>0</v>
      </c>
      <c r="G49" s="41">
        <f>SUM('[3]ZU odbory'!G77)</f>
        <v>0</v>
      </c>
      <c r="H49" s="41">
        <f>SUM('[3]ZU odbory'!H77)</f>
        <v>0</v>
      </c>
      <c r="I49" s="41">
        <f>SUM('[3]ZU odbory'!I77)</f>
        <v>0</v>
      </c>
      <c r="J49" s="41">
        <f>SUM('[3]ZU odbory'!J77)</f>
        <v>0</v>
      </c>
      <c r="K49" s="41">
        <f>SUM('[3]ZU odbory'!K77)</f>
        <v>0</v>
      </c>
      <c r="L49" s="41">
        <f>SUM('[3]ZU odbory'!L77)</f>
        <v>9</v>
      </c>
      <c r="M49" s="41">
        <f>SUM('[3]ZU odbory'!M77)</f>
        <v>9</v>
      </c>
      <c r="N49" s="59">
        <f>SUM('[3]ZU odbory'!N77)</f>
        <v>0</v>
      </c>
    </row>
    <row r="50" spans="1:14" ht="12.75">
      <c r="A50" s="11">
        <v>3631</v>
      </c>
      <c r="B50" s="11">
        <v>2343</v>
      </c>
      <c r="C50" s="21" t="s">
        <v>79</v>
      </c>
      <c r="D50" s="41">
        <f>SUM('[3]ZU odbory'!D103)</f>
        <v>4</v>
      </c>
      <c r="E50" s="41">
        <f>SUM('[3]ZU odbory'!E103)</f>
        <v>200</v>
      </c>
      <c r="F50" s="41">
        <f>SUM('[3]ZU odbory'!F103)</f>
        <v>0</v>
      </c>
      <c r="G50" s="41">
        <f>SUM('[3]ZU odbory'!G103)</f>
        <v>0</v>
      </c>
      <c r="H50" s="41">
        <f>SUM('[3]ZU odbory'!H103)</f>
        <v>0</v>
      </c>
      <c r="I50" s="41">
        <f>SUM('[3]ZU odbory'!I103)</f>
        <v>0</v>
      </c>
      <c r="J50" s="41">
        <f>SUM('[3]ZU odbory'!J103)</f>
        <v>0</v>
      </c>
      <c r="K50" s="41">
        <f>SUM('[3]ZU odbory'!K103)</f>
        <v>200</v>
      </c>
      <c r="L50" s="41">
        <f>SUM('[3]ZU odbory'!L103)</f>
        <v>22</v>
      </c>
      <c r="M50" s="41">
        <f>SUM('[3]ZU odbory'!M103)</f>
        <v>22</v>
      </c>
      <c r="N50" s="59">
        <f>SUM('[3]ZU odbory'!N103)</f>
        <v>0</v>
      </c>
    </row>
    <row r="51" spans="1:14" ht="12.75">
      <c r="A51" s="11" t="s">
        <v>80</v>
      </c>
      <c r="B51" s="11">
        <v>2460</v>
      </c>
      <c r="C51" s="22" t="s">
        <v>81</v>
      </c>
      <c r="D51" s="41">
        <f>SUM('[3]ZU odbory'!D60+'[3]ZU odbory'!D135)</f>
        <v>723</v>
      </c>
      <c r="E51" s="41">
        <f>SUM('[3]ZU odbory'!E60+'[3]ZU odbory'!E135)</f>
        <v>705</v>
      </c>
      <c r="F51" s="41">
        <f>SUM('[3]ZU odbory'!F60+'[3]ZU odbory'!F135)</f>
        <v>0</v>
      </c>
      <c r="G51" s="41">
        <f>SUM('[3]ZU odbory'!G60+'[3]ZU odbory'!G135)</f>
        <v>0</v>
      </c>
      <c r="H51" s="41">
        <f>SUM('[3]ZU odbory'!H60+'[3]ZU odbory'!H135)</f>
        <v>0</v>
      </c>
      <c r="I51" s="41">
        <f>SUM('[3]ZU odbory'!I60+'[3]ZU odbory'!I135)</f>
        <v>0</v>
      </c>
      <c r="J51" s="41">
        <f>SUM('[3]ZU odbory'!J60+'[3]ZU odbory'!J135)</f>
        <v>0</v>
      </c>
      <c r="K51" s="41">
        <f>SUM('[3]ZU odbory'!K60+'[3]ZU odbory'!K135)</f>
        <v>705</v>
      </c>
      <c r="L51" s="41">
        <f>SUM('[3]ZU odbory'!L60+'[3]ZU odbory'!L135)</f>
        <v>432</v>
      </c>
      <c r="M51" s="41">
        <f>SUM('[3]ZU odbory'!M60+'[3]ZU odbory'!M135)</f>
        <v>701</v>
      </c>
      <c r="N51" s="59">
        <f>SUM('[3]ZU odbory'!N60+'[3]ZU odbory'!N135)</f>
        <v>532</v>
      </c>
    </row>
    <row r="52" spans="1:14" s="17" customFormat="1" ht="12.75">
      <c r="A52" s="16"/>
      <c r="B52" s="70"/>
      <c r="C52" s="71" t="s">
        <v>82</v>
      </c>
      <c r="D52" s="60">
        <f>SUM(D35:D51)</f>
        <v>19138</v>
      </c>
      <c r="E52" s="60">
        <f aca="true" t="shared" si="1" ref="E52:K52">SUM(E35:E51)</f>
        <v>14957</v>
      </c>
      <c r="F52" s="60">
        <f t="shared" si="1"/>
        <v>0</v>
      </c>
      <c r="G52" s="60">
        <f t="shared" si="1"/>
        <v>0</v>
      </c>
      <c r="H52" s="60">
        <f t="shared" si="1"/>
        <v>2357</v>
      </c>
      <c r="I52" s="60">
        <f t="shared" si="1"/>
        <v>0</v>
      </c>
      <c r="J52" s="60">
        <f t="shared" si="1"/>
        <v>436</v>
      </c>
      <c r="K52" s="60">
        <f t="shared" si="1"/>
        <v>17750</v>
      </c>
      <c r="L52" s="60">
        <f>SUM(L35:L51)</f>
        <v>9939</v>
      </c>
      <c r="M52" s="60">
        <f>SUM(M35:M51)</f>
        <v>18029</v>
      </c>
      <c r="N52" s="60">
        <f>SUM(N35:N51)</f>
        <v>14218</v>
      </c>
    </row>
    <row r="53" spans="3:14" ht="12.75">
      <c r="C53" s="46"/>
      <c r="D53" s="49"/>
      <c r="E53" s="23"/>
      <c r="F53" s="23"/>
      <c r="G53" s="23"/>
      <c r="H53" s="23"/>
      <c r="I53" s="23"/>
      <c r="J53" s="23"/>
      <c r="K53" s="23"/>
      <c r="L53" s="23"/>
      <c r="M53" s="23"/>
      <c r="N53" s="62"/>
    </row>
    <row r="54" spans="1:14" s="15" customFormat="1" ht="24" customHeight="1">
      <c r="A54" s="12"/>
      <c r="B54" s="13"/>
      <c r="C54" s="266" t="s">
        <v>83</v>
      </c>
      <c r="D54" s="267"/>
      <c r="E54" s="267"/>
      <c r="N54" s="63"/>
    </row>
    <row r="55" spans="2:14" ht="12.75">
      <c r="B55" s="11">
        <v>3111</v>
      </c>
      <c r="C55" s="22" t="s">
        <v>84</v>
      </c>
      <c r="D55" s="42">
        <f>SUM('[3]ZU odbory'!D153)</f>
        <v>15686</v>
      </c>
      <c r="E55" s="42">
        <f>SUM('[3]ZU odbory'!E153)</f>
        <v>2000</v>
      </c>
      <c r="F55" s="42">
        <f>SUM('[3]ZU odbory'!F153)</f>
        <v>0</v>
      </c>
      <c r="G55" s="42">
        <f>SUM('[3]ZU odbory'!G153)</f>
        <v>0</v>
      </c>
      <c r="H55" s="42">
        <f>SUM('[3]ZU odbory'!H153)</f>
        <v>0</v>
      </c>
      <c r="I55" s="42">
        <f>SUM('[3]ZU odbory'!I153)</f>
        <v>0</v>
      </c>
      <c r="J55" s="42">
        <f>SUM('[3]ZU odbory'!J153)</f>
        <v>0</v>
      </c>
      <c r="K55" s="42">
        <f>SUM('[3]ZU odbory'!K153)</f>
        <v>2000</v>
      </c>
      <c r="L55" s="42">
        <f>SUM('[3]ZU odbory'!L153)</f>
        <v>1782</v>
      </c>
      <c r="M55" s="42">
        <f>SUM('[3]ZU odbory'!M153)</f>
        <v>1800</v>
      </c>
      <c r="N55" s="64">
        <f>SUM('[3]ZU odbory'!N153)</f>
        <v>4300</v>
      </c>
    </row>
    <row r="56" spans="2:14" ht="12.75">
      <c r="B56" s="11">
        <v>3121</v>
      </c>
      <c r="C56" s="24" t="s">
        <v>85</v>
      </c>
      <c r="D56" s="44">
        <f>SUM('[3]ZU odbory'!D61)</f>
        <v>0</v>
      </c>
      <c r="E56" s="44">
        <f>SUM('[3]ZU odbory'!E61)</f>
        <v>0</v>
      </c>
      <c r="F56" s="44">
        <f>SUM('[3]ZU odbory'!F61)</f>
        <v>0</v>
      </c>
      <c r="G56" s="44">
        <f>SUM('[3]ZU odbory'!G61)</f>
        <v>0</v>
      </c>
      <c r="H56" s="44">
        <f>SUM('[3]ZU odbory'!H61)</f>
        <v>0</v>
      </c>
      <c r="I56" s="44">
        <f>SUM('[3]ZU odbory'!I61)</f>
        <v>0</v>
      </c>
      <c r="J56" s="44">
        <f>SUM('[3]ZU odbory'!J61)</f>
        <v>800</v>
      </c>
      <c r="K56" s="44">
        <f>SUM('[3]ZU odbory'!K61)</f>
        <v>800</v>
      </c>
      <c r="L56" s="44">
        <f>SUM('[3]ZU odbory'!L61)</f>
        <v>800</v>
      </c>
      <c r="M56" s="44">
        <f>SUM('[3]ZU odbory'!M61)</f>
        <v>800</v>
      </c>
      <c r="N56" s="61">
        <f>SUM('[3]ZU odbory'!N61)</f>
        <v>0</v>
      </c>
    </row>
    <row r="57" spans="1:14" s="17" customFormat="1" ht="12.75">
      <c r="A57" s="16"/>
      <c r="B57" s="70"/>
      <c r="C57" s="71" t="s">
        <v>86</v>
      </c>
      <c r="D57" s="60">
        <f>SUM(D55:D56)</f>
        <v>15686</v>
      </c>
      <c r="E57" s="60">
        <f>SUM(E55:E56)</f>
        <v>2000</v>
      </c>
      <c r="F57" s="60">
        <f aca="true" t="shared" si="2" ref="F57:N57">SUM(F55:F56)</f>
        <v>0</v>
      </c>
      <c r="G57" s="60">
        <f t="shared" si="2"/>
        <v>0</v>
      </c>
      <c r="H57" s="60">
        <f t="shared" si="2"/>
        <v>0</v>
      </c>
      <c r="I57" s="60">
        <f t="shared" si="2"/>
        <v>0</v>
      </c>
      <c r="J57" s="60">
        <f t="shared" si="2"/>
        <v>800</v>
      </c>
      <c r="K57" s="60">
        <f t="shared" si="2"/>
        <v>2800</v>
      </c>
      <c r="L57" s="60">
        <f t="shared" si="2"/>
        <v>2582</v>
      </c>
      <c r="M57" s="60">
        <f t="shared" si="2"/>
        <v>2600</v>
      </c>
      <c r="N57" s="60">
        <f t="shared" si="2"/>
        <v>4300</v>
      </c>
    </row>
    <row r="58" spans="3:14" ht="12.75">
      <c r="C58" s="46"/>
      <c r="D58" s="49"/>
      <c r="E58" s="25"/>
      <c r="F58" s="25"/>
      <c r="G58" s="25"/>
      <c r="H58" s="25"/>
      <c r="I58" s="25"/>
      <c r="J58" s="25"/>
      <c r="K58" s="25"/>
      <c r="L58" s="25"/>
      <c r="M58" s="25"/>
      <c r="N58" s="65"/>
    </row>
    <row r="59" spans="1:14" s="15" customFormat="1" ht="24" customHeight="1">
      <c r="A59" s="12"/>
      <c r="B59" s="13"/>
      <c r="C59" s="266" t="s">
        <v>87</v>
      </c>
      <c r="D59" s="267"/>
      <c r="E59" s="267"/>
      <c r="F59" s="26"/>
      <c r="G59" s="26"/>
      <c r="H59" s="26"/>
      <c r="I59" s="26"/>
      <c r="J59" s="26"/>
      <c r="K59" s="26"/>
      <c r="L59" s="26"/>
      <c r="M59" s="26"/>
      <c r="N59" s="66"/>
    </row>
    <row r="60" spans="2:14" ht="12.75">
      <c r="B60" s="11">
        <v>4111</v>
      </c>
      <c r="C60" s="24" t="s">
        <v>88</v>
      </c>
      <c r="D60" s="50">
        <f>SUM('[3]ZU odbory'!D78)</f>
        <v>485</v>
      </c>
      <c r="E60" s="50">
        <f>SUM('[3]ZU odbory'!E78)</f>
        <v>0</v>
      </c>
      <c r="F60" s="50">
        <f>SUM('[3]ZU odbory'!F78)</f>
        <v>0</v>
      </c>
      <c r="G60" s="50">
        <f>SUM('[3]ZU odbory'!G78)</f>
        <v>0</v>
      </c>
      <c r="H60" s="50">
        <f>SUM('[3]ZU odbory'!H78)</f>
        <v>0</v>
      </c>
      <c r="I60" s="50">
        <f>SUM('[3]ZU odbory'!I78)</f>
        <v>0</v>
      </c>
      <c r="J60" s="50">
        <f>SUM('[3]ZU odbory'!J78)</f>
        <v>30</v>
      </c>
      <c r="K60" s="50">
        <f>SUM('[3]ZU odbory'!K78)</f>
        <v>30</v>
      </c>
      <c r="L60" s="50">
        <f>SUM('[3]ZU odbory'!L78)</f>
        <v>30</v>
      </c>
      <c r="M60" s="50">
        <f>SUM('[3]ZU odbory'!M78)</f>
        <v>382</v>
      </c>
      <c r="N60" s="67">
        <f>SUM('[3]ZU odbory'!N78)</f>
        <v>0</v>
      </c>
    </row>
    <row r="61" spans="2:14" ht="12.75">
      <c r="B61" s="11">
        <v>4112</v>
      </c>
      <c r="C61" s="45" t="s">
        <v>89</v>
      </c>
      <c r="D61" s="50">
        <f>SUM('[3]ZU odbory'!D37)</f>
        <v>16659</v>
      </c>
      <c r="E61" s="50">
        <f>SUM('[3]ZU odbory'!E37)</f>
        <v>17936</v>
      </c>
      <c r="F61" s="50">
        <f>SUM('[3]ZU odbory'!F37)</f>
        <v>0</v>
      </c>
      <c r="G61" s="50">
        <f>SUM('[3]ZU odbory'!G37)</f>
        <v>0</v>
      </c>
      <c r="H61" s="50">
        <f>SUM('[3]ZU odbory'!H37)</f>
        <v>0</v>
      </c>
      <c r="I61" s="50">
        <f>SUM('[3]ZU odbory'!I37)</f>
        <v>0</v>
      </c>
      <c r="J61" s="50">
        <f>SUM('[3]ZU odbory'!J37)</f>
        <v>0</v>
      </c>
      <c r="K61" s="50">
        <f>SUM('[3]ZU odbory'!K37)</f>
        <v>17936</v>
      </c>
      <c r="L61" s="50">
        <f>SUM('[3]ZU odbory'!L37)</f>
        <v>13452</v>
      </c>
      <c r="M61" s="50">
        <f>SUM('[3]ZU odbory'!M37)</f>
        <v>17936</v>
      </c>
      <c r="N61" s="67">
        <f>SUM('[3]ZU odbory'!N37)</f>
        <v>18824.2</v>
      </c>
    </row>
    <row r="62" spans="2:14" ht="12.75">
      <c r="B62" s="11">
        <v>4116</v>
      </c>
      <c r="C62" s="24" t="s">
        <v>90</v>
      </c>
      <c r="D62" s="50">
        <f>SUM('[3]ZU odbory'!D38+'[3]ZU odbory'!D47+'[3]ZU odbory'!D86+'[3]ZU odbory'!D104+'[3]ZU odbory'!D113+'[3]ZU odbory'!D144)</f>
        <v>14159</v>
      </c>
      <c r="E62" s="50">
        <f>SUM('[3]ZU odbory'!E38+'[3]ZU odbory'!E47+'[3]ZU odbory'!E86+'[3]ZU odbory'!E104+'[3]ZU odbory'!E113+'[3]ZU odbory'!E144)</f>
        <v>0</v>
      </c>
      <c r="F62" s="50">
        <f>SUM('[3]ZU odbory'!F38+'[3]ZU odbory'!F47+'[3]ZU odbory'!F86+'[3]ZU odbory'!F104+'[3]ZU odbory'!F113+'[3]ZU odbory'!F144)</f>
        <v>424</v>
      </c>
      <c r="G62" s="50">
        <f>SUM('[3]ZU odbory'!G38+'[3]ZU odbory'!G47+'[3]ZU odbory'!G86+'[3]ZU odbory'!G104+'[3]ZU odbory'!G113+'[3]ZU odbory'!G144)</f>
        <v>3101</v>
      </c>
      <c r="H62" s="50">
        <f>SUM('[3]ZU odbory'!H38+'[3]ZU odbory'!H47+'[3]ZU odbory'!H86+'[3]ZU odbory'!H104+'[3]ZU odbory'!H113+'[3]ZU odbory'!H144)</f>
        <v>2558</v>
      </c>
      <c r="I62" s="50">
        <f>SUM('[3]ZU odbory'!I38+'[3]ZU odbory'!I47+'[3]ZU odbory'!I86+'[3]ZU odbory'!I104+'[3]ZU odbory'!I113+'[3]ZU odbory'!I144)</f>
        <v>724</v>
      </c>
      <c r="J62" s="50">
        <f>SUM('[3]ZU odbory'!J38+'[3]ZU odbory'!J47+'[3]ZU odbory'!J86+'[3]ZU odbory'!J104+'[3]ZU odbory'!J113+'[3]ZU odbory'!J144)</f>
        <v>7581</v>
      </c>
      <c r="K62" s="50">
        <f>SUM('[3]ZU odbory'!K38+'[3]ZU odbory'!K47+'[3]ZU odbory'!K86+'[3]ZU odbory'!K104+'[3]ZU odbory'!K113+'[3]ZU odbory'!K144)</f>
        <v>14388</v>
      </c>
      <c r="L62" s="50">
        <f>SUM('[3]ZU odbory'!L38+'[3]ZU odbory'!L47+'[3]ZU odbory'!L86+'[3]ZU odbory'!L104+'[3]ZU odbory'!L113+'[3]ZU odbory'!L144)</f>
        <v>14605</v>
      </c>
      <c r="M62" s="50">
        <f>SUM('[3]ZU odbory'!M38+'[3]ZU odbory'!M47+'[3]ZU odbory'!M86+'[3]ZU odbory'!M104+'[3]ZU odbory'!M113+'[3]ZU odbory'!M144)</f>
        <v>15134</v>
      </c>
      <c r="N62" s="67">
        <f>SUM('[3]ZU odbory'!N38+'[3]ZU odbory'!N47+'[3]ZU odbory'!N86+'[3]ZU odbory'!N104+'[3]ZU odbory'!N113+'[3]ZU odbory'!N144)</f>
        <v>0</v>
      </c>
    </row>
    <row r="63" spans="2:14" ht="12.75">
      <c r="B63" s="11">
        <v>4121</v>
      </c>
      <c r="C63" s="51" t="s">
        <v>91</v>
      </c>
      <c r="D63" s="50">
        <f>SUM('[3]ZU odbory'!D114)</f>
        <v>4</v>
      </c>
      <c r="E63" s="50">
        <f>SUM('[3]ZU odbory'!E114)</f>
        <v>0</v>
      </c>
      <c r="F63" s="50">
        <f>SUM('[3]ZU odbory'!F114)</f>
        <v>0</v>
      </c>
      <c r="G63" s="50">
        <f>SUM('[3]ZU odbory'!G114)</f>
        <v>0</v>
      </c>
      <c r="H63" s="50">
        <f>SUM('[3]ZU odbory'!H114)</f>
        <v>0</v>
      </c>
      <c r="I63" s="50">
        <f>SUM('[3]ZU odbory'!I114)</f>
        <v>0</v>
      </c>
      <c r="J63" s="50">
        <f>SUM('[3]ZU odbory'!J114)</f>
        <v>0</v>
      </c>
      <c r="K63" s="50">
        <f>SUM('[3]ZU odbory'!K114)</f>
        <v>0</v>
      </c>
      <c r="L63" s="50">
        <f>SUM('[3]ZU odbory'!L114)</f>
        <v>1</v>
      </c>
      <c r="M63" s="50">
        <f>SUM('[3]ZU odbory'!M114)</f>
        <v>2</v>
      </c>
      <c r="N63" s="67">
        <f>SUM('[3]ZU odbory'!N114)</f>
        <v>0</v>
      </c>
    </row>
    <row r="64" spans="2:14" ht="12.75">
      <c r="B64" s="11">
        <v>4122</v>
      </c>
      <c r="C64" s="24" t="s">
        <v>92</v>
      </c>
      <c r="D64" s="50">
        <f>SUM('[3]ZU odbory'!D39+'[3]ZU odbory'!D48+'[3]ZU odbory'!D79)</f>
        <v>12095</v>
      </c>
      <c r="E64" s="50">
        <f>SUM('[3]ZU odbory'!E39+'[3]ZU odbory'!E48+'[3]ZU odbory'!E79)</f>
        <v>0</v>
      </c>
      <c r="F64" s="50">
        <f>SUM('[3]ZU odbory'!F39+'[3]ZU odbory'!F48+'[3]ZU odbory'!F79)</f>
        <v>0</v>
      </c>
      <c r="G64" s="50">
        <f>SUM('[3]ZU odbory'!G39+'[3]ZU odbory'!G48+'[3]ZU odbory'!G79)</f>
        <v>7101</v>
      </c>
      <c r="H64" s="50">
        <f>SUM('[3]ZU odbory'!H39+'[3]ZU odbory'!H48+'[3]ZU odbory'!H79)</f>
        <v>0</v>
      </c>
      <c r="I64" s="50">
        <f>SUM('[3]ZU odbory'!I39+'[3]ZU odbory'!I48+'[3]ZU odbory'!I79)</f>
        <v>4734</v>
      </c>
      <c r="J64" s="50">
        <f>SUM('[3]ZU odbory'!J39+'[3]ZU odbory'!J48+'[3]ZU odbory'!J79)</f>
        <v>0</v>
      </c>
      <c r="K64" s="50">
        <f>SUM('[3]ZU odbory'!K39+'[3]ZU odbory'!K48+'[3]ZU odbory'!K79)</f>
        <v>11835</v>
      </c>
      <c r="L64" s="50">
        <f>SUM('[3]ZU odbory'!L39+'[3]ZU odbory'!L48+'[3]ZU odbory'!L79)</f>
        <v>11834</v>
      </c>
      <c r="M64" s="50">
        <f>SUM('[3]ZU odbory'!M39+'[3]ZU odbory'!M48+'[3]ZU odbory'!M79)</f>
        <v>14178</v>
      </c>
      <c r="N64" s="67">
        <f>SUM('[3]ZU odbory'!N39+'[3]ZU odbory'!N48+'[3]ZU odbory'!N79)</f>
        <v>0</v>
      </c>
    </row>
    <row r="65" spans="2:14" ht="12.75">
      <c r="B65" s="11">
        <v>4216</v>
      </c>
      <c r="C65" s="51" t="s">
        <v>93</v>
      </c>
      <c r="D65" s="50">
        <f>SUM('[3]ZU odbory'!D40+'[3]ZU odbory'!D62)</f>
        <v>3302</v>
      </c>
      <c r="E65" s="50">
        <f>SUM('[3]ZU odbory'!E40+'[3]ZU odbory'!E62)</f>
        <v>0</v>
      </c>
      <c r="F65" s="50">
        <f>SUM('[3]ZU odbory'!F40+'[3]ZU odbory'!F62)</f>
        <v>0</v>
      </c>
      <c r="G65" s="50">
        <f>SUM('[3]ZU odbory'!G40+'[3]ZU odbory'!G62)</f>
        <v>0</v>
      </c>
      <c r="H65" s="50">
        <f>SUM('[3]ZU odbory'!H40+'[3]ZU odbory'!H62)</f>
        <v>0</v>
      </c>
      <c r="I65" s="50">
        <f>SUM('[3]ZU odbory'!I40+'[3]ZU odbory'!I62)</f>
        <v>0</v>
      </c>
      <c r="J65" s="50">
        <f>SUM('[3]ZU odbory'!J40+'[3]ZU odbory'!J62)</f>
        <v>0</v>
      </c>
      <c r="K65" s="50">
        <f>SUM('[3]ZU odbory'!K40+'[3]ZU odbory'!K62)</f>
        <v>0</v>
      </c>
      <c r="L65" s="50">
        <f>SUM('[3]ZU odbory'!L40+'[3]ZU odbory'!L62)</f>
        <v>0</v>
      </c>
      <c r="M65" s="50">
        <f>SUM('[3]ZU odbory'!M40+'[3]ZU odbory'!M62)</f>
        <v>1623</v>
      </c>
      <c r="N65" s="67">
        <f>SUM('[3]ZU odbory'!N40+'[3]ZU odbory'!N62)</f>
        <v>0</v>
      </c>
    </row>
    <row r="66" spans="2:14" ht="12.75">
      <c r="B66" s="11">
        <v>4223</v>
      </c>
      <c r="C66" s="52" t="s">
        <v>94</v>
      </c>
      <c r="D66" s="53">
        <f>SUM('[3]ZU odbory'!D63)</f>
        <v>3920</v>
      </c>
      <c r="E66" s="53">
        <f>SUM('[3]ZU odbory'!E63)</f>
        <v>0</v>
      </c>
      <c r="F66" s="53">
        <f>SUM('[3]ZU odbory'!F63)</f>
        <v>0</v>
      </c>
      <c r="G66" s="53">
        <f>SUM('[3]ZU odbory'!G63)</f>
        <v>0</v>
      </c>
      <c r="H66" s="53">
        <f>SUM('[3]ZU odbory'!H63)</f>
        <v>0</v>
      </c>
      <c r="I66" s="53">
        <f>SUM('[3]ZU odbory'!I63)</f>
        <v>0</v>
      </c>
      <c r="J66" s="53">
        <f>SUM('[3]ZU odbory'!J63)</f>
        <v>0</v>
      </c>
      <c r="K66" s="53">
        <f>SUM('[3]ZU odbory'!K63)</f>
        <v>0</v>
      </c>
      <c r="L66" s="53">
        <f>SUM('[3]ZU odbory'!L63)</f>
        <v>0</v>
      </c>
      <c r="M66" s="53">
        <f>SUM('[3]ZU odbory'!M63)</f>
        <v>0</v>
      </c>
      <c r="N66" s="68">
        <f>SUM('[3]ZU odbory'!N63)</f>
        <v>0</v>
      </c>
    </row>
    <row r="67" spans="1:14" s="17" customFormat="1" ht="12.75">
      <c r="A67" s="16"/>
      <c r="B67" s="70"/>
      <c r="C67" s="72" t="s">
        <v>95</v>
      </c>
      <c r="D67" s="69">
        <f aca="true" t="shared" si="3" ref="D67:L67">SUM(D60:D66)</f>
        <v>50624</v>
      </c>
      <c r="E67" s="69">
        <f t="shared" si="3"/>
        <v>17936</v>
      </c>
      <c r="F67" s="69">
        <f t="shared" si="3"/>
        <v>424</v>
      </c>
      <c r="G67" s="69">
        <f t="shared" si="3"/>
        <v>10202</v>
      </c>
      <c r="H67" s="69">
        <f t="shared" si="3"/>
        <v>2558</v>
      </c>
      <c r="I67" s="69">
        <f t="shared" si="3"/>
        <v>5458</v>
      </c>
      <c r="J67" s="69">
        <f t="shared" si="3"/>
        <v>7611</v>
      </c>
      <c r="K67" s="69">
        <f t="shared" si="3"/>
        <v>44189</v>
      </c>
      <c r="L67" s="69">
        <f t="shared" si="3"/>
        <v>39922</v>
      </c>
      <c r="M67" s="69">
        <f>SUM(M60:M66)</f>
        <v>49255</v>
      </c>
      <c r="N67" s="69">
        <f>SUM(N60:N66)</f>
        <v>18824.2</v>
      </c>
    </row>
    <row r="68" spans="3:14" ht="12.75">
      <c r="C68" s="47"/>
      <c r="D68" s="4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17" customFormat="1" ht="13.5" thickBot="1">
      <c r="A69" s="28"/>
      <c r="B69" s="28"/>
      <c r="C69" s="54"/>
      <c r="D69" s="5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30" customFormat="1" ht="15.75" thickBot="1">
      <c r="A70" s="29"/>
      <c r="B70" s="73"/>
      <c r="C70" s="74" t="s">
        <v>96</v>
      </c>
      <c r="D70" s="75">
        <f aca="true" t="shared" si="4" ref="D70:N70">D67+D57+D52+D32</f>
        <v>257322</v>
      </c>
      <c r="E70" s="75">
        <f t="shared" si="4"/>
        <v>193144</v>
      </c>
      <c r="F70" s="75">
        <f t="shared" si="4"/>
        <v>424</v>
      </c>
      <c r="G70" s="75">
        <f t="shared" si="4"/>
        <v>10202</v>
      </c>
      <c r="H70" s="75">
        <f t="shared" si="4"/>
        <v>7195</v>
      </c>
      <c r="I70" s="75">
        <f t="shared" si="4"/>
        <v>5608</v>
      </c>
      <c r="J70" s="75">
        <f t="shared" si="4"/>
        <v>9377</v>
      </c>
      <c r="K70" s="75">
        <f t="shared" si="4"/>
        <v>225950</v>
      </c>
      <c r="L70" s="75">
        <f t="shared" si="4"/>
        <v>192048</v>
      </c>
      <c r="M70" s="75">
        <f t="shared" si="4"/>
        <v>258348</v>
      </c>
      <c r="N70" s="75">
        <f t="shared" si="4"/>
        <v>217379.2</v>
      </c>
    </row>
  </sheetData>
  <sheetProtection/>
  <mergeCells count="14">
    <mergeCell ref="B2:N2"/>
    <mergeCell ref="C59:E59"/>
    <mergeCell ref="L8:L9"/>
    <mergeCell ref="M8:M9"/>
    <mergeCell ref="N8:N9"/>
    <mergeCell ref="C11:E11"/>
    <mergeCell ref="C34:E34"/>
    <mergeCell ref="C54:E54"/>
    <mergeCell ref="A8:A9"/>
    <mergeCell ref="B8:B9"/>
    <mergeCell ref="C8:C9"/>
    <mergeCell ref="D8:D9"/>
    <mergeCell ref="E8:E9"/>
    <mergeCell ref="K8:K9"/>
  </mergeCells>
  <printOptions gridLines="1"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B8" sqref="B8"/>
    </sheetView>
  </sheetViews>
  <sheetFormatPr defaultColWidth="13.140625" defaultRowHeight="12.75"/>
  <cols>
    <col min="1" max="1" width="10.8515625" style="88" hidden="1" customWidth="1"/>
    <col min="2" max="2" width="10.8515625" style="88" customWidth="1"/>
    <col min="3" max="3" width="57.8515625" style="79" customWidth="1"/>
    <col min="4" max="4" width="15.28125" style="79" customWidth="1"/>
    <col min="5" max="5" width="13.7109375" style="136" customWidth="1"/>
    <col min="6" max="10" width="13.7109375" style="136" hidden="1" customWidth="1"/>
    <col min="11" max="14" width="13.7109375" style="136" customWidth="1"/>
    <col min="15" max="242" width="9.140625" style="79" customWidth="1"/>
    <col min="243" max="243" width="10.8515625" style="79" customWidth="1"/>
    <col min="244" max="244" width="57.8515625" style="79" customWidth="1"/>
    <col min="245" max="245" width="11.421875" style="79" customWidth="1"/>
    <col min="246" max="246" width="11.00390625" style="79" customWidth="1"/>
    <col min="247" max="247" width="10.8515625" style="79" customWidth="1"/>
    <col min="248" max="248" width="57.8515625" style="79" customWidth="1"/>
    <col min="249" max="249" width="12.7109375" style="79" customWidth="1"/>
    <col min="250" max="250" width="12.00390625" style="79" customWidth="1"/>
    <col min="251" max="254" width="0" style="79" hidden="1" customWidth="1"/>
    <col min="255" max="255" width="11.8515625" style="79" customWidth="1"/>
    <col min="256" max="16384" width="13.140625" style="79" customWidth="1"/>
  </cols>
  <sheetData>
    <row r="1" spans="1:14" ht="23.25">
      <c r="A1" s="76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2.5" customHeight="1">
      <c r="A2" s="80"/>
      <c r="B2" s="265" t="s">
        <v>356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.75">
      <c r="A3" s="76"/>
      <c r="B3" s="76"/>
      <c r="C3" s="81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.75">
      <c r="A4" s="76"/>
      <c r="B4" s="76"/>
      <c r="C4" s="81"/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2.75">
      <c r="A5" s="76"/>
      <c r="B5" s="76"/>
      <c r="C5" s="81"/>
      <c r="D5" s="81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3.25">
      <c r="A6" s="76"/>
      <c r="B6" s="76"/>
      <c r="C6" s="82" t="s">
        <v>98</v>
      </c>
      <c r="D6" s="82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>
      <c r="A7" s="83"/>
      <c r="B7" s="83"/>
      <c r="C7" s="81"/>
      <c r="D7" s="81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.75">
      <c r="A8" s="83"/>
      <c r="B8" s="83"/>
      <c r="C8" s="84"/>
      <c r="D8" s="81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 customHeight="1">
      <c r="A9" s="274" t="s">
        <v>27</v>
      </c>
      <c r="B9" s="276"/>
      <c r="C9" s="274" t="s">
        <v>28</v>
      </c>
      <c r="D9" s="278" t="s">
        <v>29</v>
      </c>
      <c r="E9" s="280" t="s">
        <v>99</v>
      </c>
      <c r="F9" s="143" t="s">
        <v>31</v>
      </c>
      <c r="G9" s="143" t="s">
        <v>32</v>
      </c>
      <c r="H9" s="143" t="s">
        <v>33</v>
      </c>
      <c r="I9" s="143" t="s">
        <v>34</v>
      </c>
      <c r="J9" s="143" t="s">
        <v>35</v>
      </c>
      <c r="K9" s="280" t="s">
        <v>100</v>
      </c>
      <c r="L9" s="280" t="s">
        <v>37</v>
      </c>
      <c r="M9" s="280" t="s">
        <v>38</v>
      </c>
      <c r="N9" s="282" t="s">
        <v>39</v>
      </c>
    </row>
    <row r="10" spans="1:14" ht="12.75" customHeight="1">
      <c r="A10" s="275"/>
      <c r="B10" s="277"/>
      <c r="C10" s="275"/>
      <c r="D10" s="279"/>
      <c r="E10" s="281"/>
      <c r="F10" s="143" t="s">
        <v>31</v>
      </c>
      <c r="G10" s="143" t="s">
        <v>32</v>
      </c>
      <c r="H10" s="143" t="s">
        <v>33</v>
      </c>
      <c r="I10" s="143" t="s">
        <v>34</v>
      </c>
      <c r="J10" s="143" t="s">
        <v>35</v>
      </c>
      <c r="K10" s="281"/>
      <c r="L10" s="281"/>
      <c r="M10" s="281"/>
      <c r="N10" s="283"/>
    </row>
    <row r="11" spans="1:14" ht="12.75">
      <c r="A11" s="85"/>
      <c r="B11" s="86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61"/>
    </row>
    <row r="12" spans="1:14" ht="18">
      <c r="A12" s="85"/>
      <c r="B12" s="87">
        <v>10</v>
      </c>
      <c r="C12" s="272" t="s">
        <v>101</v>
      </c>
      <c r="D12" s="273"/>
      <c r="E12" s="273"/>
      <c r="F12" s="123"/>
      <c r="G12" s="123"/>
      <c r="H12" s="123"/>
      <c r="I12" s="123"/>
      <c r="J12" s="146"/>
      <c r="K12" s="146"/>
      <c r="L12" s="146"/>
      <c r="M12" s="146"/>
      <c r="N12" s="162"/>
    </row>
    <row r="13" spans="1:14" ht="12.75">
      <c r="A13" s="88">
        <v>3111</v>
      </c>
      <c r="B13" s="88">
        <v>1014</v>
      </c>
      <c r="C13" s="89" t="s">
        <v>102</v>
      </c>
      <c r="D13" s="147">
        <f>SUM('[4]ZU odbory'!D113+'[4]ZU odbory'!D155)</f>
        <v>157</v>
      </c>
      <c r="E13" s="147">
        <f>SUM('[4]ZU odbory'!E113+'[4]ZU odbory'!E155)</f>
        <v>190</v>
      </c>
      <c r="F13" s="147">
        <f>SUM('[4]ZU odbory'!F113+'[4]ZU odbory'!F155)</f>
        <v>0</v>
      </c>
      <c r="G13" s="147">
        <f>SUM('[4]ZU odbory'!G113+'[4]ZU odbory'!G155)</f>
        <v>0</v>
      </c>
      <c r="H13" s="147">
        <f>SUM('[4]ZU odbory'!H113+'[4]ZU odbory'!H155)</f>
        <v>0</v>
      </c>
      <c r="I13" s="147">
        <f>SUM('[4]ZU odbory'!I113+'[4]ZU odbory'!I155)</f>
        <v>0</v>
      </c>
      <c r="J13" s="147">
        <f>SUM('[4]ZU odbory'!J113+'[4]ZU odbory'!J155)</f>
        <v>0</v>
      </c>
      <c r="K13" s="147">
        <f>SUM('[4]ZU odbory'!K113+'[4]ZU odbory'!K155)</f>
        <v>190</v>
      </c>
      <c r="L13" s="147">
        <f>SUM('[4]ZU odbory'!L113+'[4]ZU odbory'!L155)</f>
        <v>67</v>
      </c>
      <c r="M13" s="147">
        <f>SUM('[4]ZU odbory'!M113+'[4]ZU odbory'!M155)</f>
        <v>167</v>
      </c>
      <c r="N13" s="163">
        <f>SUM('[4]ZU odbory'!N113+'[4]ZU odbory'!N155)</f>
        <v>195</v>
      </c>
    </row>
    <row r="14" spans="2:14" ht="12.75">
      <c r="B14" s="88">
        <v>1036</v>
      </c>
      <c r="C14" s="89" t="s">
        <v>103</v>
      </c>
      <c r="D14" s="93">
        <f>SUM('[4]ZU odbory'!D114)</f>
        <v>161</v>
      </c>
      <c r="E14" s="93">
        <f>SUM('[4]ZU odbory'!E114)</f>
        <v>0</v>
      </c>
      <c r="F14" s="93">
        <f>SUM('[4]ZU odbory'!F114)</f>
        <v>0</v>
      </c>
      <c r="G14" s="93">
        <f>SUM('[4]ZU odbory'!G114)</f>
        <v>47</v>
      </c>
      <c r="H14" s="93">
        <f>SUM('[4]ZU odbory'!H114)</f>
        <v>0</v>
      </c>
      <c r="I14" s="93">
        <f>SUM('[4]ZU odbory'!I114)</f>
        <v>46</v>
      </c>
      <c r="J14" s="93">
        <f>SUM('[4]ZU odbory'!J114)</f>
        <v>46</v>
      </c>
      <c r="K14" s="93">
        <f>SUM('[4]ZU odbory'!K114)</f>
        <v>139</v>
      </c>
      <c r="L14" s="93">
        <f>SUM('[4]ZU odbory'!L114)</f>
        <v>139</v>
      </c>
      <c r="M14" s="93">
        <f>SUM('[4]ZU odbory'!M114)</f>
        <v>180</v>
      </c>
      <c r="N14" s="164">
        <f>SUM('[4]ZU odbory'!N114)</f>
        <v>0</v>
      </c>
    </row>
    <row r="15" spans="1:14" ht="12.75">
      <c r="A15" s="88">
        <v>3111</v>
      </c>
      <c r="B15" s="88">
        <v>1037</v>
      </c>
      <c r="C15" s="89" t="s">
        <v>104</v>
      </c>
      <c r="D15" s="93">
        <f>SUM('[4]ZU odbory'!D115)</f>
        <v>7</v>
      </c>
      <c r="E15" s="93">
        <f>SUM('[4]ZU odbory'!E115)</f>
        <v>7</v>
      </c>
      <c r="F15" s="93">
        <f>SUM('[4]ZU odbory'!F115)</f>
        <v>0</v>
      </c>
      <c r="G15" s="93">
        <f>SUM('[4]ZU odbory'!G115)</f>
        <v>0</v>
      </c>
      <c r="H15" s="93">
        <f>SUM('[4]ZU odbory'!H115)</f>
        <v>0</v>
      </c>
      <c r="I15" s="93">
        <f>SUM('[4]ZU odbory'!I115)</f>
        <v>0</v>
      </c>
      <c r="J15" s="93">
        <f>SUM('[4]ZU odbory'!J115)</f>
        <v>0</v>
      </c>
      <c r="K15" s="93">
        <f>SUM('[4]ZU odbory'!K115)</f>
        <v>7</v>
      </c>
      <c r="L15" s="93">
        <f>SUM('[4]ZU odbory'!L115)</f>
        <v>7</v>
      </c>
      <c r="M15" s="93">
        <f>SUM('[4]ZU odbory'!M115)</f>
        <v>7</v>
      </c>
      <c r="N15" s="164">
        <f>SUM('[4]ZU odbory'!N115)</f>
        <v>7</v>
      </c>
    </row>
    <row r="16" spans="1:14" ht="12.75">
      <c r="A16" s="88">
        <v>3111</v>
      </c>
      <c r="B16" s="90"/>
      <c r="C16" s="91" t="s">
        <v>105</v>
      </c>
      <c r="D16" s="165">
        <f>SUM(D13:D15)</f>
        <v>325</v>
      </c>
      <c r="E16" s="165">
        <f aca="true" t="shared" si="0" ref="E16:N16">SUM(E13:E15)</f>
        <v>197</v>
      </c>
      <c r="F16" s="165">
        <f t="shared" si="0"/>
        <v>0</v>
      </c>
      <c r="G16" s="165">
        <f t="shared" si="0"/>
        <v>47</v>
      </c>
      <c r="H16" s="165">
        <f t="shared" si="0"/>
        <v>0</v>
      </c>
      <c r="I16" s="165">
        <f t="shared" si="0"/>
        <v>46</v>
      </c>
      <c r="J16" s="165">
        <f t="shared" si="0"/>
        <v>46</v>
      </c>
      <c r="K16" s="165">
        <f t="shared" si="0"/>
        <v>336</v>
      </c>
      <c r="L16" s="165">
        <f t="shared" si="0"/>
        <v>213</v>
      </c>
      <c r="M16" s="165">
        <f t="shared" si="0"/>
        <v>354</v>
      </c>
      <c r="N16" s="165">
        <f t="shared" si="0"/>
        <v>202</v>
      </c>
    </row>
    <row r="17" spans="1:14" ht="12.75">
      <c r="A17" s="88">
        <v>3113</v>
      </c>
      <c r="C17" s="92"/>
      <c r="D17" s="92"/>
      <c r="E17" s="93"/>
      <c r="F17" s="94"/>
      <c r="G17" s="94"/>
      <c r="H17" s="94"/>
      <c r="I17" s="94"/>
      <c r="J17" s="94"/>
      <c r="K17" s="94"/>
      <c r="L17" s="94"/>
      <c r="M17" s="94"/>
      <c r="N17" s="165"/>
    </row>
    <row r="18" spans="1:14" ht="19.5" customHeight="1">
      <c r="A18" s="85">
        <v>3113</v>
      </c>
      <c r="B18" s="87">
        <v>21</v>
      </c>
      <c r="C18" s="272" t="s">
        <v>106</v>
      </c>
      <c r="D18" s="273"/>
      <c r="E18" s="273">
        <f>SUM('[4]11'!F40)</f>
        <v>15975</v>
      </c>
      <c r="F18" s="113"/>
      <c r="G18" s="113"/>
      <c r="H18" s="113"/>
      <c r="I18" s="113"/>
      <c r="J18" s="113"/>
      <c r="K18" s="113"/>
      <c r="L18" s="113"/>
      <c r="M18" s="113"/>
      <c r="N18" s="166"/>
    </row>
    <row r="19" spans="1:14" ht="12.75">
      <c r="A19" s="88">
        <v>3113</v>
      </c>
      <c r="B19" s="88">
        <v>2122</v>
      </c>
      <c r="C19" s="89" t="s">
        <v>107</v>
      </c>
      <c r="D19" s="93">
        <f>SUM('[4]ZU odbory'!D13+'[4]ZU odbory'!D116)</f>
        <v>2528</v>
      </c>
      <c r="E19" s="93">
        <f>SUM('[4]ZU odbory'!E13+'[4]ZU odbory'!E116)</f>
        <v>3015</v>
      </c>
      <c r="F19" s="93">
        <f>SUM('[4]ZU odbory'!F13+'[4]ZU odbory'!F116)</f>
        <v>0</v>
      </c>
      <c r="G19" s="93">
        <f>SUM('[4]ZU odbory'!G13+'[4]ZU odbory'!G116)</f>
        <v>0</v>
      </c>
      <c r="H19" s="93">
        <f>SUM('[4]ZU odbory'!H13+'[4]ZU odbory'!H116)</f>
        <v>0</v>
      </c>
      <c r="I19" s="93">
        <f>SUM('[4]ZU odbory'!I13+'[4]ZU odbory'!I116)</f>
        <v>0</v>
      </c>
      <c r="J19" s="93">
        <f>SUM('[4]ZU odbory'!J13+'[4]ZU odbory'!J116)</f>
        <v>348</v>
      </c>
      <c r="K19" s="147">
        <f>SUM('[4]ZU odbory'!K13+'[4]ZU odbory'!K116)</f>
        <v>3363</v>
      </c>
      <c r="L19" s="147">
        <f>SUM('[4]ZU odbory'!L13+'[4]ZU odbory'!L116)</f>
        <v>3348</v>
      </c>
      <c r="M19" s="147">
        <f>SUM('[4]ZU odbory'!M13+'[4]ZU odbory'!M116)</f>
        <v>3363</v>
      </c>
      <c r="N19" s="163">
        <f>SUM('[4]ZU odbory'!N13+'[4]ZU odbory'!N116)</f>
        <v>2915</v>
      </c>
    </row>
    <row r="20" spans="1:14" ht="12.75">
      <c r="A20" s="88">
        <v>3113</v>
      </c>
      <c r="B20" s="88">
        <v>2143</v>
      </c>
      <c r="C20" s="95" t="s">
        <v>108</v>
      </c>
      <c r="D20" s="93">
        <f>SUM('[4]ZU odbory'!D38)</f>
        <v>951</v>
      </c>
      <c r="E20" s="93">
        <f>SUM('[4]ZU odbory'!E38)</f>
        <v>1180</v>
      </c>
      <c r="F20" s="93">
        <f>SUM('[4]ZU odbory'!F38)</f>
        <v>0</v>
      </c>
      <c r="G20" s="93">
        <f>SUM('[4]ZU odbory'!G38)</f>
        <v>0</v>
      </c>
      <c r="H20" s="93">
        <f>SUM('[4]ZU odbory'!H38)</f>
        <v>0</v>
      </c>
      <c r="I20" s="93">
        <f>SUM('[4]ZU odbory'!I38)</f>
        <v>0</v>
      </c>
      <c r="J20" s="93">
        <f>SUM('[4]ZU odbory'!J38)</f>
        <v>0</v>
      </c>
      <c r="K20" s="93">
        <f>SUM('[4]ZU odbory'!K38)</f>
        <v>1180</v>
      </c>
      <c r="L20" s="93">
        <f>SUM('[4]ZU odbory'!L38)</f>
        <v>216</v>
      </c>
      <c r="M20" s="93">
        <f>SUM('[4]ZU odbory'!M38)</f>
        <v>1198</v>
      </c>
      <c r="N20" s="164">
        <f>SUM('[4]ZU odbory'!N38)</f>
        <v>1500</v>
      </c>
    </row>
    <row r="21" spans="1:14" ht="12.75" customHeight="1">
      <c r="A21" s="88">
        <v>3141</v>
      </c>
      <c r="B21" s="88">
        <v>2169</v>
      </c>
      <c r="C21" s="89" t="s">
        <v>109</v>
      </c>
      <c r="D21" s="93">
        <f>SUM('[4]ZU odbory'!D83+'[4]ZU odbory'!D109)</f>
        <v>4</v>
      </c>
      <c r="E21" s="93">
        <f>SUM('[4]ZU odbory'!E83+'[4]ZU odbory'!E109)</f>
        <v>105</v>
      </c>
      <c r="F21" s="93">
        <f>SUM('[4]ZU odbory'!F83+'[4]ZU odbory'!F109)</f>
        <v>0</v>
      </c>
      <c r="G21" s="93">
        <f>SUM('[4]ZU odbory'!G83+'[4]ZU odbory'!G109)</f>
        <v>0</v>
      </c>
      <c r="H21" s="93">
        <f>SUM('[4]ZU odbory'!H83+'[4]ZU odbory'!H109)</f>
        <v>0</v>
      </c>
      <c r="I21" s="93">
        <f>SUM('[4]ZU odbory'!I83+'[4]ZU odbory'!I109)</f>
        <v>0</v>
      </c>
      <c r="J21" s="93">
        <f>SUM('[4]ZU odbory'!J83+'[4]ZU odbory'!J109)</f>
        <v>0</v>
      </c>
      <c r="K21" s="93">
        <f>SUM('[4]ZU odbory'!K83+'[4]ZU odbory'!K109)</f>
        <v>105</v>
      </c>
      <c r="L21" s="93">
        <f>SUM('[4]ZU odbory'!L83+'[4]ZU odbory'!L109)</f>
        <v>0</v>
      </c>
      <c r="M21" s="93">
        <f>SUM('[4]ZU odbory'!M83+'[4]ZU odbory'!M109)</f>
        <v>0</v>
      </c>
      <c r="N21" s="164">
        <f>SUM('[4]ZU odbory'!N83+'[4]ZU odbory'!N109)</f>
        <v>105</v>
      </c>
    </row>
    <row r="22" spans="1:14" ht="12.75">
      <c r="A22" s="88">
        <v>3111</v>
      </c>
      <c r="B22" s="90"/>
      <c r="C22" s="91" t="s">
        <v>110</v>
      </c>
      <c r="D22" s="165">
        <f>SUM(D19:D21)</f>
        <v>3483</v>
      </c>
      <c r="E22" s="165">
        <f aca="true" t="shared" si="1" ref="E22:N22">SUM(E19:E21)</f>
        <v>4300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0</v>
      </c>
      <c r="J22" s="165">
        <f t="shared" si="1"/>
        <v>348</v>
      </c>
      <c r="K22" s="165">
        <f t="shared" si="1"/>
        <v>4648</v>
      </c>
      <c r="L22" s="165">
        <f t="shared" si="1"/>
        <v>3564</v>
      </c>
      <c r="M22" s="165">
        <f t="shared" si="1"/>
        <v>4561</v>
      </c>
      <c r="N22" s="165">
        <f t="shared" si="1"/>
        <v>4520</v>
      </c>
    </row>
    <row r="23" spans="1:14" ht="12.75">
      <c r="A23" s="88">
        <v>3113</v>
      </c>
      <c r="C23" s="92"/>
      <c r="D23" s="92"/>
      <c r="E23" s="93"/>
      <c r="F23" s="94"/>
      <c r="G23" s="94"/>
      <c r="H23" s="94"/>
      <c r="I23" s="94"/>
      <c r="J23" s="94"/>
      <c r="K23" s="94"/>
      <c r="L23" s="94"/>
      <c r="M23" s="94"/>
      <c r="N23" s="165"/>
    </row>
    <row r="24" spans="1:14" ht="19.5" customHeight="1">
      <c r="A24" s="85">
        <v>3319</v>
      </c>
      <c r="B24" s="87">
        <v>22</v>
      </c>
      <c r="C24" s="272" t="s">
        <v>111</v>
      </c>
      <c r="D24" s="273"/>
      <c r="E24" s="273">
        <f>SUM('[4]11'!F79)</f>
        <v>10</v>
      </c>
      <c r="F24" s="113"/>
      <c r="G24" s="113"/>
      <c r="H24" s="113"/>
      <c r="I24" s="113"/>
      <c r="J24" s="113"/>
      <c r="K24" s="148"/>
      <c r="L24" s="148"/>
      <c r="M24" s="148"/>
      <c r="N24" s="167"/>
    </row>
    <row r="25" spans="2:14" ht="12.75">
      <c r="B25" s="88">
        <v>2212</v>
      </c>
      <c r="C25" s="89" t="s">
        <v>112</v>
      </c>
      <c r="D25" s="93">
        <f>SUM('[4]ZU odbory'!D14+'[4]ZU odbory'!D50+'[4]ZU odbory'!D117)</f>
        <v>14337</v>
      </c>
      <c r="E25" s="93">
        <f>SUM('[4]ZU odbory'!E14+'[4]ZU odbory'!E50+'[4]ZU odbory'!E117)</f>
        <v>2376</v>
      </c>
      <c r="F25" s="93">
        <f>SUM('[4]ZU odbory'!F14+'[4]ZU odbory'!F50+'[4]ZU odbory'!F117)</f>
        <v>0</v>
      </c>
      <c r="G25" s="93">
        <f>SUM('[4]ZU odbory'!G14+'[4]ZU odbory'!G50+'[4]ZU odbory'!G117)</f>
        <v>1000</v>
      </c>
      <c r="H25" s="93">
        <f>SUM('[4]ZU odbory'!H14+'[4]ZU odbory'!H50+'[4]ZU odbory'!H117)</f>
        <v>745</v>
      </c>
      <c r="I25" s="93">
        <f>SUM('[4]ZU odbory'!I14+'[4]ZU odbory'!I50+'[4]ZU odbory'!I117)</f>
        <v>0</v>
      </c>
      <c r="J25" s="93">
        <f>SUM('[4]ZU odbory'!J14+'[4]ZU odbory'!J50+'[4]ZU odbory'!J117)</f>
        <v>650</v>
      </c>
      <c r="K25" s="93">
        <f>SUM('[4]ZU odbory'!K14+'[4]ZU odbory'!K50+'[4]ZU odbory'!K117)</f>
        <v>4771</v>
      </c>
      <c r="L25" s="93">
        <f>SUM('[4]ZU odbory'!L14+'[4]ZU odbory'!L50+'[4]ZU odbory'!L117)</f>
        <v>1345</v>
      </c>
      <c r="M25" s="93">
        <f>SUM('[4]ZU odbory'!M14+'[4]ZU odbory'!M50+'[4]ZU odbory'!M117)</f>
        <v>3940</v>
      </c>
      <c r="N25" s="164">
        <f>SUM('[4]ZU odbory'!N14+'[4]ZU odbory'!N50+'[4]ZU odbory'!N117)</f>
        <v>13900</v>
      </c>
    </row>
    <row r="26" spans="1:14" ht="12.75">
      <c r="A26" s="88">
        <v>3421</v>
      </c>
      <c r="B26" s="88">
        <v>2219</v>
      </c>
      <c r="C26" s="89" t="s">
        <v>113</v>
      </c>
      <c r="D26" s="93">
        <f>SUM('[4]ZU odbory'!D51+'[4]22'!E11)</f>
        <v>3915</v>
      </c>
      <c r="E26" s="93">
        <f>SUM('[4]ZU odbory'!E51+'[4]22'!F11)</f>
        <v>16377</v>
      </c>
      <c r="F26" s="93">
        <f>SUM('[4]ZU odbory'!F51+'[4]22'!G11)</f>
        <v>0</v>
      </c>
      <c r="G26" s="93">
        <f>SUM('[4]ZU odbory'!G51+'[4]22'!H11)</f>
        <v>7950</v>
      </c>
      <c r="H26" s="93">
        <f>SUM('[4]ZU odbory'!H51+'[4]22'!I11)</f>
        <v>4500</v>
      </c>
      <c r="I26" s="93">
        <f>SUM('[4]ZU odbory'!I51+'[4]22'!J11)</f>
        <v>0</v>
      </c>
      <c r="J26" s="93">
        <f>SUM('[4]ZU odbory'!J51+'[4]22'!K11)</f>
        <v>404</v>
      </c>
      <c r="K26" s="93">
        <f>SUM('[4]ZU odbory'!K51+'[4]22'!L11)</f>
        <v>29231</v>
      </c>
      <c r="L26" s="93">
        <f>SUM('[4]ZU odbory'!L51+'[4]22'!M11)</f>
        <v>9673</v>
      </c>
      <c r="M26" s="93">
        <f>SUM('[4]ZU odbory'!M51+'[4]22'!N11)</f>
        <v>24287</v>
      </c>
      <c r="N26" s="164">
        <f>SUM('[4]ZU odbory'!N51+'[4]22'!O11)</f>
        <v>4285</v>
      </c>
    </row>
    <row r="27" spans="1:14" ht="12.75">
      <c r="A27" s="88">
        <v>3421</v>
      </c>
      <c r="B27" s="88">
        <v>2221</v>
      </c>
      <c r="C27" s="89" t="s">
        <v>114</v>
      </c>
      <c r="D27" s="93">
        <f>SUM('[4]ZU odbory'!D52)</f>
        <v>554</v>
      </c>
      <c r="E27" s="93">
        <f>SUM('[4]ZU odbory'!E52)</f>
        <v>302</v>
      </c>
      <c r="F27" s="93">
        <f>SUM('[4]ZU odbory'!F52)</f>
        <v>0</v>
      </c>
      <c r="G27" s="93">
        <f>SUM('[4]ZU odbory'!G52)</f>
        <v>0</v>
      </c>
      <c r="H27" s="93">
        <f>SUM('[4]ZU odbory'!H52)</f>
        <v>360</v>
      </c>
      <c r="I27" s="93">
        <f>SUM('[4]ZU odbory'!I52)</f>
        <v>0</v>
      </c>
      <c r="J27" s="93">
        <f>SUM('[4]ZU odbory'!J52)</f>
        <v>20</v>
      </c>
      <c r="K27" s="93">
        <f>SUM('[4]ZU odbory'!K52)</f>
        <v>682</v>
      </c>
      <c r="L27" s="93">
        <f>SUM('[4]ZU odbory'!L52)</f>
        <v>29</v>
      </c>
      <c r="M27" s="93">
        <f>SUM('[4]ZU odbory'!M52)</f>
        <v>530</v>
      </c>
      <c r="N27" s="164">
        <f>SUM('[4]ZU odbory'!N52)</f>
        <v>5102</v>
      </c>
    </row>
    <row r="28" spans="1:14" ht="12.75">
      <c r="A28" s="88">
        <v>4350</v>
      </c>
      <c r="B28" s="88">
        <v>2229</v>
      </c>
      <c r="C28" s="89" t="s">
        <v>115</v>
      </c>
      <c r="D28" s="93">
        <f>SUM('[4]ZU odbory'!D53)</f>
        <v>76</v>
      </c>
      <c r="E28" s="93">
        <f>SUM('[4]ZU odbory'!E53)</f>
        <v>95</v>
      </c>
      <c r="F28" s="93">
        <f>SUM('[4]ZU odbory'!F53)</f>
        <v>0</v>
      </c>
      <c r="G28" s="93">
        <f>SUM('[4]ZU odbory'!G53)</f>
        <v>90</v>
      </c>
      <c r="H28" s="93">
        <f>SUM('[4]ZU odbory'!H53)</f>
        <v>0</v>
      </c>
      <c r="I28" s="93">
        <f>SUM('[4]ZU odbory'!I53)</f>
        <v>0</v>
      </c>
      <c r="J28" s="93">
        <f>SUM('[4]ZU odbory'!J53)</f>
        <v>50</v>
      </c>
      <c r="K28" s="93">
        <f>SUM('[4]ZU odbory'!K53)</f>
        <v>235</v>
      </c>
      <c r="L28" s="93">
        <f>SUM('[4]ZU odbory'!L53)</f>
        <v>146</v>
      </c>
      <c r="M28" s="93">
        <f>SUM('[4]ZU odbory'!M53)</f>
        <v>239</v>
      </c>
      <c r="N28" s="164">
        <f>SUM('[4]ZU odbory'!N53)</f>
        <v>300</v>
      </c>
    </row>
    <row r="29" spans="2:14" ht="12.75">
      <c r="B29" s="88">
        <v>2292</v>
      </c>
      <c r="C29" s="89" t="s">
        <v>116</v>
      </c>
      <c r="D29" s="93">
        <f>SUM('[4]14'!E51)</f>
        <v>1506</v>
      </c>
      <c r="E29" s="93">
        <f>SUM('[4]14'!F51)</f>
        <v>1550</v>
      </c>
      <c r="F29" s="93">
        <f>SUM('[4]14'!G51)</f>
        <v>0</v>
      </c>
      <c r="G29" s="93">
        <f>SUM('[4]14'!H51)</f>
        <v>0</v>
      </c>
      <c r="H29" s="93">
        <f>SUM('[4]14'!I51)</f>
        <v>0</v>
      </c>
      <c r="I29" s="93">
        <f>SUM('[4]14'!J51)</f>
        <v>0</v>
      </c>
      <c r="J29" s="93">
        <f>SUM('[4]14'!K51)</f>
        <v>0</v>
      </c>
      <c r="K29" s="93">
        <f>SUM('[4]14'!L51)</f>
        <v>1550</v>
      </c>
      <c r="L29" s="93">
        <f>SUM('[4]14'!M51)</f>
        <v>1510</v>
      </c>
      <c r="M29" s="93">
        <f>SUM('[4]14'!N51)</f>
        <v>1510</v>
      </c>
      <c r="N29" s="164">
        <f>SUM('[4]14'!O51)</f>
        <v>1550</v>
      </c>
    </row>
    <row r="30" spans="1:14" ht="12.75">
      <c r="A30" s="88">
        <v>4350</v>
      </c>
      <c r="B30" s="88">
        <v>2299</v>
      </c>
      <c r="C30" s="89" t="s">
        <v>117</v>
      </c>
      <c r="D30" s="149">
        <f>SUM('[4]ZU odbory'!D145)</f>
        <v>3</v>
      </c>
      <c r="E30" s="149">
        <f>SUM('[4]ZU odbory'!E145)</f>
        <v>17</v>
      </c>
      <c r="F30" s="149">
        <f>SUM('[4]ZU odbory'!F145)</f>
        <v>0</v>
      </c>
      <c r="G30" s="149">
        <f>SUM('[4]ZU odbory'!G145)</f>
        <v>0</v>
      </c>
      <c r="H30" s="149">
        <f>SUM('[4]ZU odbory'!H145)</f>
        <v>0</v>
      </c>
      <c r="I30" s="149">
        <f>SUM('[4]ZU odbory'!I145)</f>
        <v>0</v>
      </c>
      <c r="J30" s="149">
        <f>SUM('[4]ZU odbory'!J145)</f>
        <v>0</v>
      </c>
      <c r="K30" s="149">
        <f>SUM('[4]ZU odbory'!K145)</f>
        <v>17</v>
      </c>
      <c r="L30" s="149">
        <f>SUM('[4]ZU odbory'!L145)</f>
        <v>4</v>
      </c>
      <c r="M30" s="149">
        <f>SUM('[4]ZU odbory'!M145)</f>
        <v>10</v>
      </c>
      <c r="N30" s="168">
        <f>SUM('[4]ZU odbory'!N145)</f>
        <v>12</v>
      </c>
    </row>
    <row r="31" spans="1:14" s="98" customFormat="1" ht="12.75">
      <c r="A31" s="96"/>
      <c r="B31" s="97"/>
      <c r="C31" s="150" t="s">
        <v>118</v>
      </c>
      <c r="D31" s="165">
        <f>SUM(D25:D30)</f>
        <v>20391</v>
      </c>
      <c r="E31" s="165">
        <f aca="true" t="shared" si="2" ref="E31:N31">SUM(E25:E30)</f>
        <v>20717</v>
      </c>
      <c r="F31" s="165">
        <f t="shared" si="2"/>
        <v>0</v>
      </c>
      <c r="G31" s="165">
        <f t="shared" si="2"/>
        <v>9040</v>
      </c>
      <c r="H31" s="165">
        <f t="shared" si="2"/>
        <v>5605</v>
      </c>
      <c r="I31" s="165">
        <f t="shared" si="2"/>
        <v>0</v>
      </c>
      <c r="J31" s="165">
        <f t="shared" si="2"/>
        <v>1124</v>
      </c>
      <c r="K31" s="165">
        <f t="shared" si="2"/>
        <v>36486</v>
      </c>
      <c r="L31" s="165">
        <f t="shared" si="2"/>
        <v>12707</v>
      </c>
      <c r="M31" s="165">
        <f t="shared" si="2"/>
        <v>30516</v>
      </c>
      <c r="N31" s="165">
        <f t="shared" si="2"/>
        <v>25149</v>
      </c>
    </row>
    <row r="32" spans="1:14" ht="12.75">
      <c r="A32" s="85"/>
      <c r="B32" s="87"/>
      <c r="C32" s="144"/>
      <c r="D32" s="151"/>
      <c r="E32" s="99"/>
      <c r="F32" s="99"/>
      <c r="G32" s="99"/>
      <c r="H32" s="99"/>
      <c r="I32" s="99"/>
      <c r="J32" s="99"/>
      <c r="K32" s="99"/>
      <c r="L32" s="99"/>
      <c r="M32" s="99"/>
      <c r="N32" s="169"/>
    </row>
    <row r="33" spans="1:14" ht="18" customHeight="1">
      <c r="A33" s="85"/>
      <c r="B33" s="87">
        <v>23</v>
      </c>
      <c r="C33" s="272" t="s">
        <v>119</v>
      </c>
      <c r="D33" s="273"/>
      <c r="E33" s="273"/>
      <c r="F33" s="113"/>
      <c r="G33" s="113"/>
      <c r="H33" s="113"/>
      <c r="I33" s="113"/>
      <c r="J33" s="113"/>
      <c r="K33" s="113"/>
      <c r="L33" s="113"/>
      <c r="M33" s="113"/>
      <c r="N33" s="166"/>
    </row>
    <row r="34" spans="1:14" ht="12.75">
      <c r="A34" s="88">
        <v>2143</v>
      </c>
      <c r="B34" s="88">
        <v>2310</v>
      </c>
      <c r="C34" s="89" t="s">
        <v>120</v>
      </c>
      <c r="D34" s="147">
        <f>SUM('[4]ZU odbory'!D55+'[4]ZU odbory'!D118)</f>
        <v>70</v>
      </c>
      <c r="E34" s="147">
        <f>SUM('[4]ZU odbory'!E55+'[4]ZU odbory'!E118)</f>
        <v>1060</v>
      </c>
      <c r="F34" s="147">
        <f>SUM('[4]ZU odbory'!F55+'[4]ZU odbory'!F118)</f>
        <v>0</v>
      </c>
      <c r="G34" s="147">
        <f>SUM('[4]ZU odbory'!G55+'[4]ZU odbory'!G118)</f>
        <v>0</v>
      </c>
      <c r="H34" s="147">
        <f>SUM('[4]ZU odbory'!H55+'[4]ZU odbory'!H118)</f>
        <v>0</v>
      </c>
      <c r="I34" s="147">
        <f>SUM('[4]ZU odbory'!I55+'[4]ZU odbory'!I118)</f>
        <v>0</v>
      </c>
      <c r="J34" s="147">
        <f>SUM('[4]ZU odbory'!J55+'[4]ZU odbory'!J118)</f>
        <v>-300</v>
      </c>
      <c r="K34" s="147">
        <f>SUM('[4]ZU odbory'!K55+'[4]ZU odbory'!K118)</f>
        <v>760</v>
      </c>
      <c r="L34" s="147">
        <f>SUM('[4]ZU odbory'!L55+'[4]ZU odbory'!L118)</f>
        <v>15</v>
      </c>
      <c r="M34" s="147">
        <f>SUM('[4]ZU odbory'!M55+'[4]ZU odbory'!M118)</f>
        <v>750</v>
      </c>
      <c r="N34" s="163">
        <f>SUM('[4]ZU odbory'!N55+'[4]ZU odbory'!N118)</f>
        <v>61</v>
      </c>
    </row>
    <row r="35" spans="1:14" ht="12.75">
      <c r="A35" s="88">
        <v>3322</v>
      </c>
      <c r="B35" s="88">
        <v>2321</v>
      </c>
      <c r="C35" s="89" t="s">
        <v>121</v>
      </c>
      <c r="D35" s="93">
        <f>SUM('[4]ZU odbory'!D56)</f>
        <v>504</v>
      </c>
      <c r="E35" s="93">
        <f>SUM('[4]ZU odbory'!E56)</f>
        <v>150</v>
      </c>
      <c r="F35" s="93">
        <f>SUM('[4]ZU odbory'!F56)</f>
        <v>0</v>
      </c>
      <c r="G35" s="93">
        <f>SUM('[4]ZU odbory'!G56)</f>
        <v>0</v>
      </c>
      <c r="H35" s="93">
        <f>SUM('[4]ZU odbory'!H56)</f>
        <v>300</v>
      </c>
      <c r="I35" s="93">
        <f>SUM('[4]ZU odbory'!I56)</f>
        <v>0</v>
      </c>
      <c r="J35" s="93">
        <f>SUM('[4]ZU odbory'!J56)</f>
        <v>0</v>
      </c>
      <c r="K35" s="93">
        <f>SUM('[4]ZU odbory'!K56)</f>
        <v>450</v>
      </c>
      <c r="L35" s="93">
        <f>SUM('[4]ZU odbory'!L56)</f>
        <v>27</v>
      </c>
      <c r="M35" s="93">
        <f>SUM('[4]ZU odbory'!M56)</f>
        <v>350</v>
      </c>
      <c r="N35" s="164">
        <f>SUM('[4]ZU odbory'!N56)</f>
        <v>1050</v>
      </c>
    </row>
    <row r="36" spans="1:14" ht="14.25" customHeight="1">
      <c r="A36" s="88">
        <v>3399</v>
      </c>
      <c r="B36" s="88">
        <v>2342</v>
      </c>
      <c r="C36" s="89" t="s">
        <v>122</v>
      </c>
      <c r="D36" s="93">
        <f>SUM('[4]ZU odbory'!D119)</f>
        <v>4</v>
      </c>
      <c r="E36" s="93">
        <f>SUM('[4]ZU odbory'!E119)</f>
        <v>50</v>
      </c>
      <c r="F36" s="93">
        <f>SUM('[4]ZU odbory'!F119)</f>
        <v>0</v>
      </c>
      <c r="G36" s="93">
        <f>SUM('[4]ZU odbory'!G119)</f>
        <v>0</v>
      </c>
      <c r="H36" s="93">
        <f>SUM('[4]ZU odbory'!H119)</f>
        <v>0</v>
      </c>
      <c r="I36" s="93">
        <f>SUM('[4]ZU odbory'!I119)</f>
        <v>0</v>
      </c>
      <c r="J36" s="93">
        <f>SUM('[4]ZU odbory'!J119)</f>
        <v>0</v>
      </c>
      <c r="K36" s="93">
        <f>SUM('[4]ZU odbory'!K119)</f>
        <v>50</v>
      </c>
      <c r="L36" s="93">
        <f>SUM('[4]ZU odbory'!L119)</f>
        <v>1</v>
      </c>
      <c r="M36" s="93">
        <f>SUM('[4]ZU odbory'!M119)</f>
        <v>1</v>
      </c>
      <c r="N36" s="164">
        <f>SUM('[4]ZU odbory'!N119)</f>
        <v>45</v>
      </c>
    </row>
    <row r="37" spans="1:14" ht="12.75">
      <c r="A37" s="88">
        <v>3111</v>
      </c>
      <c r="B37" s="90"/>
      <c r="C37" s="91" t="s">
        <v>123</v>
      </c>
      <c r="D37" s="165">
        <f>SUM(D34:D36)</f>
        <v>578</v>
      </c>
      <c r="E37" s="165">
        <f aca="true" t="shared" si="3" ref="E37:N37">SUM(E34:E36)</f>
        <v>1260</v>
      </c>
      <c r="F37" s="165">
        <f t="shared" si="3"/>
        <v>0</v>
      </c>
      <c r="G37" s="165">
        <f t="shared" si="3"/>
        <v>0</v>
      </c>
      <c r="H37" s="165">
        <f t="shared" si="3"/>
        <v>300</v>
      </c>
      <c r="I37" s="165">
        <f t="shared" si="3"/>
        <v>0</v>
      </c>
      <c r="J37" s="165">
        <f t="shared" si="3"/>
        <v>-300</v>
      </c>
      <c r="K37" s="165">
        <f t="shared" si="3"/>
        <v>1260</v>
      </c>
      <c r="L37" s="165">
        <f t="shared" si="3"/>
        <v>43</v>
      </c>
      <c r="M37" s="165">
        <f t="shared" si="3"/>
        <v>1101</v>
      </c>
      <c r="N37" s="165">
        <f t="shared" si="3"/>
        <v>1156</v>
      </c>
    </row>
    <row r="38" spans="1:14" ht="12.75">
      <c r="A38" s="88">
        <v>3113</v>
      </c>
      <c r="C38" s="92"/>
      <c r="D38" s="92"/>
      <c r="E38" s="93"/>
      <c r="F38" s="94"/>
      <c r="G38" s="94"/>
      <c r="H38" s="94"/>
      <c r="I38" s="94"/>
      <c r="J38" s="94"/>
      <c r="K38" s="94"/>
      <c r="L38" s="94"/>
      <c r="M38" s="94"/>
      <c r="N38" s="165"/>
    </row>
    <row r="39" spans="1:14" ht="18" customHeight="1">
      <c r="A39" s="85"/>
      <c r="B39" s="87">
        <v>31</v>
      </c>
      <c r="C39" s="272" t="s">
        <v>124</v>
      </c>
      <c r="D39" s="273"/>
      <c r="E39" s="273"/>
      <c r="F39" s="123"/>
      <c r="G39" s="123"/>
      <c r="H39" s="123"/>
      <c r="I39" s="123"/>
      <c r="J39" s="123"/>
      <c r="K39" s="123"/>
      <c r="L39" s="123"/>
      <c r="M39" s="123"/>
      <c r="N39" s="170"/>
    </row>
    <row r="40" spans="2:14" ht="12.75">
      <c r="B40" s="88">
        <v>3111</v>
      </c>
      <c r="C40" s="89" t="s">
        <v>125</v>
      </c>
      <c r="D40" s="93">
        <f>SUM('[4]ZU odbory'!D15+'[4]ZU odbory'!D57)</f>
        <v>6323</v>
      </c>
      <c r="E40" s="93">
        <f>SUM('[4]ZU odbory'!E15+'[4]ZU odbory'!E57)</f>
        <v>9100</v>
      </c>
      <c r="F40" s="93">
        <f>SUM('[4]ZU odbory'!F15+'[4]ZU odbory'!F57)</f>
        <v>0</v>
      </c>
      <c r="G40" s="93">
        <f>SUM('[4]ZU odbory'!G15+'[4]ZU odbory'!G57)</f>
        <v>-310</v>
      </c>
      <c r="H40" s="93">
        <f>SUM('[4]ZU odbory'!H15+'[4]ZU odbory'!H57)</f>
        <v>831</v>
      </c>
      <c r="I40" s="93">
        <f>SUM('[4]ZU odbory'!I15+'[4]ZU odbory'!I57)</f>
        <v>460</v>
      </c>
      <c r="J40" s="93">
        <f>SUM('[4]ZU odbory'!J15+'[4]ZU odbory'!J57)</f>
        <v>0</v>
      </c>
      <c r="K40" s="93">
        <f>SUM('[4]ZU odbory'!K15+'[4]ZU odbory'!K57)</f>
        <v>10081</v>
      </c>
      <c r="L40" s="93">
        <f>SUM('[4]ZU odbory'!L15+'[4]ZU odbory'!L57)</f>
        <v>9036</v>
      </c>
      <c r="M40" s="93">
        <f>SUM('[4]ZU odbory'!M15+'[4]ZU odbory'!M57)</f>
        <v>9283</v>
      </c>
      <c r="N40" s="164">
        <f>SUM('[4]ZU odbory'!N15+'[4]ZU odbory'!N57)</f>
        <v>12060</v>
      </c>
    </row>
    <row r="41" spans="1:14" ht="12.75">
      <c r="A41" s="88">
        <v>2143</v>
      </c>
      <c r="B41" s="88">
        <v>3113</v>
      </c>
      <c r="C41" s="89" t="s">
        <v>126</v>
      </c>
      <c r="D41" s="93">
        <f>SUM('[4]ZU odbory'!D16)</f>
        <v>11244</v>
      </c>
      <c r="E41" s="93">
        <f>SUM('[4]ZU odbory'!E16)</f>
        <v>11400</v>
      </c>
      <c r="F41" s="93">
        <f>SUM('[4]ZU odbory'!F16)</f>
        <v>0</v>
      </c>
      <c r="G41" s="93">
        <f>SUM('[4]ZU odbory'!G16)</f>
        <v>332</v>
      </c>
      <c r="H41" s="93">
        <f>SUM('[4]ZU odbory'!H16)</f>
        <v>1184</v>
      </c>
      <c r="I41" s="93">
        <f>SUM('[4]ZU odbory'!I16)</f>
        <v>0</v>
      </c>
      <c r="J41" s="93">
        <f>SUM('[4]ZU odbory'!J16)</f>
        <v>936</v>
      </c>
      <c r="K41" s="93">
        <f>SUM('[4]ZU odbory'!K16)</f>
        <v>13852</v>
      </c>
      <c r="L41" s="93">
        <f>SUM('[4]ZU odbory'!L16)</f>
        <v>10935</v>
      </c>
      <c r="M41" s="93">
        <f>SUM('[4]ZU odbory'!M16)</f>
        <v>13812</v>
      </c>
      <c r="N41" s="164">
        <f>SUM('[4]ZU odbory'!N16)</f>
        <v>12250</v>
      </c>
    </row>
    <row r="42" spans="1:14" ht="12.75">
      <c r="A42" s="88">
        <v>3319</v>
      </c>
      <c r="B42" s="88">
        <v>3115</v>
      </c>
      <c r="C42" s="100" t="s">
        <v>127</v>
      </c>
      <c r="D42" s="152">
        <f>SUM('[4]ZU odbory'!D169+'[4]ZU odbory'!D58)</f>
        <v>626</v>
      </c>
      <c r="E42" s="93">
        <f>SUM('[4]ZU odbory'!E169+'[4]ZU odbory'!E58)</f>
        <v>724</v>
      </c>
      <c r="F42" s="152">
        <f>SUM('[4]ZU odbory'!F169+'[4]ZU odbory'!F58)</f>
        <v>0</v>
      </c>
      <c r="G42" s="152">
        <f>SUM('[4]ZU odbory'!G169+'[4]ZU odbory'!G58)</f>
        <v>0</v>
      </c>
      <c r="H42" s="152">
        <f>SUM('[4]ZU odbory'!H169+'[4]ZU odbory'!H58)</f>
        <v>0</v>
      </c>
      <c r="I42" s="152">
        <f>SUM('[4]ZU odbory'!I169+'[4]ZU odbory'!I58)</f>
        <v>0</v>
      </c>
      <c r="J42" s="152">
        <f>SUM('[4]ZU odbory'!J169+'[4]ZU odbory'!J58)</f>
        <v>65</v>
      </c>
      <c r="K42" s="152">
        <f>SUM('[4]ZU odbory'!K169+'[4]ZU odbory'!K58)</f>
        <v>789</v>
      </c>
      <c r="L42" s="93">
        <f>SUM('[4]ZU odbory'!L169+'[4]ZU odbory'!L58)</f>
        <v>435</v>
      </c>
      <c r="M42" s="93">
        <f>SUM('[4]ZU odbory'!M169+'[4]ZU odbory'!M58)</f>
        <v>664</v>
      </c>
      <c r="N42" s="164">
        <f>SUM('[4]ZU odbory'!N169+'[4]ZU odbory'!N58)</f>
        <v>2334</v>
      </c>
    </row>
    <row r="43" spans="2:14" ht="12.75">
      <c r="B43" s="88">
        <v>3141</v>
      </c>
      <c r="C43" s="92" t="s">
        <v>128</v>
      </c>
      <c r="D43" s="149">
        <f>SUM('[4]ZU odbory'!D17)</f>
        <v>1800</v>
      </c>
      <c r="E43" s="149">
        <f>SUM('[4]ZU odbory'!E17)</f>
        <v>1800</v>
      </c>
      <c r="F43" s="149">
        <f>SUM('[4]ZU odbory'!F17)</f>
        <v>0</v>
      </c>
      <c r="G43" s="149">
        <f>SUM('[4]ZU odbory'!G17)</f>
        <v>0</v>
      </c>
      <c r="H43" s="149">
        <f>SUM('[4]ZU odbory'!H17)</f>
        <v>0</v>
      </c>
      <c r="I43" s="149">
        <f>SUM('[4]ZU odbory'!I17)</f>
        <v>0</v>
      </c>
      <c r="J43" s="149">
        <f>SUM('[4]ZU odbory'!J17)</f>
        <v>0</v>
      </c>
      <c r="K43" s="149">
        <f>SUM('[4]ZU odbory'!K17)</f>
        <v>1800</v>
      </c>
      <c r="L43" s="149">
        <f>SUM('[4]ZU odbory'!L17)</f>
        <v>1350</v>
      </c>
      <c r="M43" s="149">
        <f>SUM('[4]ZU odbory'!M17)</f>
        <v>1800</v>
      </c>
      <c r="N43" s="168">
        <f>SUM('[4]ZU odbory'!N17)</f>
        <v>1800</v>
      </c>
    </row>
    <row r="44" spans="1:14" s="98" customFormat="1" ht="12.75">
      <c r="A44" s="96"/>
      <c r="B44" s="101"/>
      <c r="C44" s="153" t="s">
        <v>129</v>
      </c>
      <c r="D44" s="165">
        <f>SUM(D40:D43)</f>
        <v>19993</v>
      </c>
      <c r="E44" s="165">
        <f aca="true" t="shared" si="4" ref="E44:N44">SUM(E40:E43)</f>
        <v>23024</v>
      </c>
      <c r="F44" s="165">
        <f t="shared" si="4"/>
        <v>0</v>
      </c>
      <c r="G44" s="165">
        <f t="shared" si="4"/>
        <v>22</v>
      </c>
      <c r="H44" s="165">
        <f t="shared" si="4"/>
        <v>2015</v>
      </c>
      <c r="I44" s="165">
        <f t="shared" si="4"/>
        <v>460</v>
      </c>
      <c r="J44" s="165">
        <f t="shared" si="4"/>
        <v>1001</v>
      </c>
      <c r="K44" s="165">
        <f t="shared" si="4"/>
        <v>26522</v>
      </c>
      <c r="L44" s="165">
        <f t="shared" si="4"/>
        <v>21756</v>
      </c>
      <c r="M44" s="165">
        <f t="shared" si="4"/>
        <v>25559</v>
      </c>
      <c r="N44" s="165">
        <f t="shared" si="4"/>
        <v>28444</v>
      </c>
    </row>
    <row r="45" spans="3:14" ht="12.75">
      <c r="C45" s="144"/>
      <c r="D45" s="151"/>
      <c r="E45" s="99"/>
      <c r="F45" s="99"/>
      <c r="G45" s="99"/>
      <c r="H45" s="99"/>
      <c r="I45" s="99"/>
      <c r="J45" s="99"/>
      <c r="K45" s="99"/>
      <c r="L45" s="99"/>
      <c r="M45" s="99"/>
      <c r="N45" s="169"/>
    </row>
    <row r="46" spans="1:14" ht="18">
      <c r="A46" s="85"/>
      <c r="B46" s="87">
        <v>33</v>
      </c>
      <c r="C46" s="272" t="s">
        <v>130</v>
      </c>
      <c r="D46" s="273"/>
      <c r="E46" s="273"/>
      <c r="F46" s="123"/>
      <c r="G46" s="123"/>
      <c r="H46" s="123"/>
      <c r="I46" s="123"/>
      <c r="J46" s="123"/>
      <c r="K46" s="123"/>
      <c r="L46" s="123"/>
      <c r="M46" s="123"/>
      <c r="N46" s="170"/>
    </row>
    <row r="47" spans="1:14" ht="27" customHeight="1">
      <c r="A47" s="102"/>
      <c r="B47" s="103">
        <v>3313</v>
      </c>
      <c r="C47" s="104" t="s">
        <v>131</v>
      </c>
      <c r="D47" s="147">
        <f>SUM('[4]ZU odbory'!D59)</f>
        <v>0</v>
      </c>
      <c r="E47" s="147">
        <f>SUM('[4]ZU odbory'!E59)</f>
        <v>0</v>
      </c>
      <c r="F47" s="147">
        <f>SUM('[4]ZU odbory'!F59)</f>
        <v>0</v>
      </c>
      <c r="G47" s="147">
        <f>SUM('[4]ZU odbory'!G59)</f>
        <v>0</v>
      </c>
      <c r="H47" s="147">
        <f>SUM('[4]ZU odbory'!H59)</f>
        <v>0</v>
      </c>
      <c r="I47" s="147">
        <f>SUM('[4]ZU odbory'!I59)</f>
        <v>0</v>
      </c>
      <c r="J47" s="147">
        <f>SUM('[4]ZU odbory'!J59)</f>
        <v>0</v>
      </c>
      <c r="K47" s="147">
        <f>SUM('[4]ZU odbory'!K59)</f>
        <v>0</v>
      </c>
      <c r="L47" s="147">
        <f>SUM('[4]ZU odbory'!L59)</f>
        <v>0</v>
      </c>
      <c r="M47" s="147">
        <f>SUM('[4]ZU odbory'!M59)</f>
        <v>0</v>
      </c>
      <c r="N47" s="163">
        <f>SUM('[4]ZU odbory'!N59)</f>
        <v>1000</v>
      </c>
    </row>
    <row r="48" spans="1:14" ht="12.75" customHeight="1">
      <c r="A48" s="102"/>
      <c r="B48" s="103">
        <v>3314</v>
      </c>
      <c r="C48" s="89" t="s">
        <v>132</v>
      </c>
      <c r="D48" s="93">
        <f>SUM('[4]ZU odbory'!D60)</f>
        <v>0</v>
      </c>
      <c r="E48" s="93">
        <f>SUM('[4]ZU odbory'!E60)</f>
        <v>0</v>
      </c>
      <c r="F48" s="93">
        <f>SUM('[4]ZU odbory'!F60)</f>
        <v>0</v>
      </c>
      <c r="G48" s="93">
        <f>SUM('[4]ZU odbory'!G60)</f>
        <v>0</v>
      </c>
      <c r="H48" s="93">
        <f>SUM('[4]ZU odbory'!H60)</f>
        <v>0</v>
      </c>
      <c r="I48" s="93">
        <f>SUM('[4]ZU odbory'!I60)</f>
        <v>0</v>
      </c>
      <c r="J48" s="93">
        <f>SUM('[4]ZU odbory'!J60)</f>
        <v>189</v>
      </c>
      <c r="K48" s="93">
        <f>SUM('[4]ZU odbory'!K60)</f>
        <v>189</v>
      </c>
      <c r="L48" s="93">
        <f>SUM('[4]ZU odbory'!L60)</f>
        <v>0</v>
      </c>
      <c r="M48" s="93">
        <f>SUM('[4]ZU odbory'!M60)</f>
        <v>189</v>
      </c>
      <c r="N48" s="164">
        <f>SUM('[4]ZU odbory'!N60)</f>
        <v>0</v>
      </c>
    </row>
    <row r="49" spans="1:14" ht="12.75" customHeight="1">
      <c r="A49" s="102">
        <v>2321</v>
      </c>
      <c r="B49" s="103">
        <v>3319</v>
      </c>
      <c r="C49" s="95" t="s">
        <v>133</v>
      </c>
      <c r="D49" s="93">
        <f>SUM('[4]ZU odbory'!D18+'[4]ZU odbory'!D39)</f>
        <v>16659</v>
      </c>
      <c r="E49" s="93">
        <f>SUM('[4]ZU odbory'!E18+'[4]ZU odbory'!E39)</f>
        <v>17825</v>
      </c>
      <c r="F49" s="93">
        <f>SUM('[4]ZU odbory'!F18+'[4]ZU odbory'!F39)</f>
        <v>0</v>
      </c>
      <c r="G49" s="93">
        <f>SUM('[4]ZU odbory'!G18+'[4]ZU odbory'!G39)</f>
        <v>190</v>
      </c>
      <c r="H49" s="93">
        <f>SUM('[4]ZU odbory'!H18+'[4]ZU odbory'!H39)</f>
        <v>0</v>
      </c>
      <c r="I49" s="93">
        <f>SUM('[4]ZU odbory'!I18+'[4]ZU odbory'!I39)</f>
        <v>0</v>
      </c>
      <c r="J49" s="93">
        <f>SUM('[4]ZU odbory'!J18+'[4]ZU odbory'!J39)</f>
        <v>295</v>
      </c>
      <c r="K49" s="93">
        <f>SUM('[4]ZU odbory'!K18+'[4]ZU odbory'!K39)</f>
        <v>18310</v>
      </c>
      <c r="L49" s="93">
        <f>SUM('[4]ZU odbory'!L18+'[4]ZU odbory'!L39)</f>
        <v>11811</v>
      </c>
      <c r="M49" s="93">
        <f>SUM('[4]ZU odbory'!M18+'[4]ZU odbory'!M39)</f>
        <v>16510</v>
      </c>
      <c r="N49" s="164">
        <f>SUM('[4]ZU odbory'!N18+'[4]ZU odbory'!N39)</f>
        <v>24945</v>
      </c>
    </row>
    <row r="50" spans="1:14" ht="12.75" customHeight="1">
      <c r="A50" s="102">
        <v>3639</v>
      </c>
      <c r="B50" s="103">
        <v>3322</v>
      </c>
      <c r="C50" s="104" t="s">
        <v>134</v>
      </c>
      <c r="D50" s="93">
        <f>SUM('[4]ZU odbory'!D178+'[4]ZU odbory'!D61+'[4]ZU odbory'!D40)</f>
        <v>26736</v>
      </c>
      <c r="E50" s="93">
        <f>SUM('[4]ZU odbory'!E178+'[4]ZU odbory'!E61+'[4]ZU odbory'!E40)</f>
        <v>8941</v>
      </c>
      <c r="F50" s="93">
        <f>SUM('[4]ZU odbory'!F178+'[4]ZU odbory'!F61+'[4]ZU odbory'!F40)</f>
        <v>0</v>
      </c>
      <c r="G50" s="93">
        <f>SUM('[4]ZU odbory'!G178+'[4]ZU odbory'!G61+'[4]ZU odbory'!G40)</f>
        <v>1900</v>
      </c>
      <c r="H50" s="93">
        <f>SUM('[4]ZU odbory'!H178+'[4]ZU odbory'!H61+'[4]ZU odbory'!H40)</f>
        <v>1446</v>
      </c>
      <c r="I50" s="93">
        <f>SUM('[4]ZU odbory'!I178+'[4]ZU odbory'!I61+'[4]ZU odbory'!I40)</f>
        <v>0</v>
      </c>
      <c r="J50" s="93">
        <f>SUM('[4]ZU odbory'!J178+'[4]ZU odbory'!J61+'[4]ZU odbory'!J40)</f>
        <v>4940</v>
      </c>
      <c r="K50" s="93">
        <f>SUM('[4]ZU odbory'!K178+'[4]ZU odbory'!K61+'[4]ZU odbory'!K40)</f>
        <v>17227</v>
      </c>
      <c r="L50" s="93">
        <f>SUM('[4]ZU odbory'!L178+'[4]ZU odbory'!L61+'[4]ZU odbory'!L40)</f>
        <v>12285</v>
      </c>
      <c r="M50" s="93">
        <f>SUM('[4]ZU odbory'!M178+'[4]ZU odbory'!M61+'[4]ZU odbory'!M40)</f>
        <v>17114</v>
      </c>
      <c r="N50" s="164">
        <f>SUM('[4]ZU odbory'!N178+'[4]ZU odbory'!N61+'[4]ZU odbory'!N40)</f>
        <v>8714</v>
      </c>
    </row>
    <row r="51" spans="1:14" ht="27" customHeight="1">
      <c r="A51" s="102">
        <v>2219</v>
      </c>
      <c r="B51" s="103">
        <v>3326</v>
      </c>
      <c r="C51" s="105" t="s">
        <v>135</v>
      </c>
      <c r="D51" s="93">
        <f>SUM('[4]ZU odbory'!D41+'[4]ZU odbory'!D62+'[4]ZU odbory'!D133)</f>
        <v>144</v>
      </c>
      <c r="E51" s="93">
        <f>SUM('[4]ZU odbory'!E41+'[4]ZU odbory'!E62+'[4]ZU odbory'!E133)</f>
        <v>350</v>
      </c>
      <c r="F51" s="93">
        <f>SUM('[4]ZU odbory'!F41+'[4]ZU odbory'!F62+'[4]ZU odbory'!F133)</f>
        <v>0</v>
      </c>
      <c r="G51" s="93">
        <f>SUM('[4]ZU odbory'!G41+'[4]ZU odbory'!G62+'[4]ZU odbory'!G133)</f>
        <v>0</v>
      </c>
      <c r="H51" s="93">
        <f>SUM('[4]ZU odbory'!H41+'[4]ZU odbory'!H62+'[4]ZU odbory'!H133)</f>
        <v>115</v>
      </c>
      <c r="I51" s="93">
        <f>SUM('[4]ZU odbory'!I41+'[4]ZU odbory'!I62+'[4]ZU odbory'!I133)</f>
        <v>0</v>
      </c>
      <c r="J51" s="93">
        <f>SUM('[4]ZU odbory'!J41+'[4]ZU odbory'!J62+'[4]ZU odbory'!J133)</f>
        <v>-7</v>
      </c>
      <c r="K51" s="93">
        <f>SUM('[4]ZU odbory'!K41+'[4]ZU odbory'!K62+'[4]ZU odbory'!K133)</f>
        <v>458</v>
      </c>
      <c r="L51" s="93">
        <f>SUM('[4]ZU odbory'!L41+'[4]ZU odbory'!L62+'[4]ZU odbory'!L133)</f>
        <v>117</v>
      </c>
      <c r="M51" s="93">
        <f>SUM('[4]ZU odbory'!M41+'[4]ZU odbory'!M62+'[4]ZU odbory'!M133)</f>
        <v>279</v>
      </c>
      <c r="N51" s="164">
        <f>SUM('[4]ZU odbory'!N41+'[4]ZU odbory'!N62+'[4]ZU odbory'!N133)</f>
        <v>2300</v>
      </c>
    </row>
    <row r="52" spans="1:14" ht="12.75" customHeight="1">
      <c r="A52" s="102" t="s">
        <v>136</v>
      </c>
      <c r="B52" s="103">
        <v>3330</v>
      </c>
      <c r="C52" s="106" t="s">
        <v>137</v>
      </c>
      <c r="D52" s="93">
        <f>SUM('[4]ZU odbory'!D120)</f>
        <v>0</v>
      </c>
      <c r="E52" s="93">
        <f>SUM('[4]ZU odbory'!E120)</f>
        <v>5</v>
      </c>
      <c r="F52" s="93">
        <f>SUM('[4]ZU odbory'!F120)</f>
        <v>0</v>
      </c>
      <c r="G52" s="93">
        <f>SUM('[4]ZU odbory'!G120)</f>
        <v>0</v>
      </c>
      <c r="H52" s="93">
        <f>SUM('[4]ZU odbory'!H120)</f>
        <v>0</v>
      </c>
      <c r="I52" s="93">
        <f>SUM('[4]ZU odbory'!I120)</f>
        <v>0</v>
      </c>
      <c r="J52" s="93">
        <f>SUM('[4]ZU odbory'!J120)</f>
        <v>0</v>
      </c>
      <c r="K52" s="93">
        <f>SUM('[4]ZU odbory'!K120)</f>
        <v>5</v>
      </c>
      <c r="L52" s="93">
        <f>SUM('[4]ZU odbory'!L120)</f>
        <v>3</v>
      </c>
      <c r="M52" s="93">
        <f>SUM('[4]ZU odbory'!M120)</f>
        <v>3</v>
      </c>
      <c r="N52" s="164">
        <f>SUM('[4]ZU odbory'!N120)</f>
        <v>5</v>
      </c>
    </row>
    <row r="53" spans="1:14" ht="12.75" customHeight="1">
      <c r="A53" s="102">
        <v>3612</v>
      </c>
      <c r="B53" s="103">
        <v>3349</v>
      </c>
      <c r="C53" s="95" t="s">
        <v>138</v>
      </c>
      <c r="D53" s="93">
        <f>SUM('[4]ZU odbory'!D42)</f>
        <v>544</v>
      </c>
      <c r="E53" s="93">
        <f>SUM('[4]ZU odbory'!E42)</f>
        <v>550</v>
      </c>
      <c r="F53" s="93">
        <f>SUM('[4]ZU odbory'!F42)</f>
        <v>0</v>
      </c>
      <c r="G53" s="93">
        <f>SUM('[4]ZU odbory'!G42)</f>
        <v>0</v>
      </c>
      <c r="H53" s="93">
        <f>SUM('[4]ZU odbory'!H42)</f>
        <v>0</v>
      </c>
      <c r="I53" s="93">
        <f>SUM('[4]ZU odbory'!I42)</f>
        <v>0</v>
      </c>
      <c r="J53" s="93">
        <f>SUM('[4]ZU odbory'!J42)</f>
        <v>0</v>
      </c>
      <c r="K53" s="93">
        <f>SUM('[4]ZU odbory'!K42)</f>
        <v>550</v>
      </c>
      <c r="L53" s="93">
        <f>SUM('[4]ZU odbory'!L42)</f>
        <v>295</v>
      </c>
      <c r="M53" s="93">
        <f>SUM('[4]ZU odbory'!M42)</f>
        <v>519</v>
      </c>
      <c r="N53" s="164">
        <f>SUM('[4]ZU odbory'!N42)</f>
        <v>550</v>
      </c>
    </row>
    <row r="54" spans="1:14" ht="12.75" customHeight="1">
      <c r="A54" s="102"/>
      <c r="B54" s="103">
        <v>3392</v>
      </c>
      <c r="C54" s="107" t="s">
        <v>139</v>
      </c>
      <c r="D54" s="93">
        <f>SUM('[4]ZU odbory'!D134+'[4]ZU odbory'!D63)</f>
        <v>330</v>
      </c>
      <c r="E54" s="93">
        <f>SUM('[4]ZU odbory'!E134+'[4]ZU odbory'!E63)</f>
        <v>229</v>
      </c>
      <c r="F54" s="93">
        <f>SUM('[4]ZU odbory'!F134+'[4]ZU odbory'!F63)</f>
        <v>0</v>
      </c>
      <c r="G54" s="93">
        <f>SUM('[4]ZU odbory'!G134+'[4]ZU odbory'!G63)</f>
        <v>0</v>
      </c>
      <c r="H54" s="93">
        <f>SUM('[4]ZU odbory'!H134+'[4]ZU odbory'!H63)</f>
        <v>0</v>
      </c>
      <c r="I54" s="93">
        <f>SUM('[4]ZU odbory'!I134+'[4]ZU odbory'!I63)</f>
        <v>0</v>
      </c>
      <c r="J54" s="93">
        <f>SUM('[4]ZU odbory'!J134+'[4]ZU odbory'!J63)</f>
        <v>0</v>
      </c>
      <c r="K54" s="93">
        <f>SUM('[4]ZU odbory'!K134+'[4]ZU odbory'!K63)</f>
        <v>229</v>
      </c>
      <c r="L54" s="93">
        <f>SUM('[4]ZU odbory'!L134+'[4]ZU odbory'!L63)</f>
        <v>102</v>
      </c>
      <c r="M54" s="93">
        <f>SUM('[4]ZU odbory'!M134+'[4]ZU odbory'!M63)</f>
        <v>234</v>
      </c>
      <c r="N54" s="164">
        <f>SUM('[4]ZU odbory'!N134+'[4]ZU odbory'!N63)</f>
        <v>1179</v>
      </c>
    </row>
    <row r="55" spans="1:14" ht="12.75" customHeight="1">
      <c r="A55" s="102">
        <v>3322</v>
      </c>
      <c r="B55" s="103">
        <v>3399</v>
      </c>
      <c r="C55" s="95" t="s">
        <v>140</v>
      </c>
      <c r="D55" s="93">
        <f>SUM('[4]ZU odbory'!D146+'[4]ZU odbory'!D43)</f>
        <v>657</v>
      </c>
      <c r="E55" s="93">
        <f>SUM('[4]ZU odbory'!E146+'[4]ZU odbory'!E43)</f>
        <v>684</v>
      </c>
      <c r="F55" s="93">
        <f>SUM('[4]ZU odbory'!F146+'[4]ZU odbory'!F43)</f>
        <v>0</v>
      </c>
      <c r="G55" s="93">
        <f>SUM('[4]ZU odbory'!G146+'[4]ZU odbory'!G43)</f>
        <v>0</v>
      </c>
      <c r="H55" s="93">
        <f>SUM('[4]ZU odbory'!H146+'[4]ZU odbory'!H43)</f>
        <v>0</v>
      </c>
      <c r="I55" s="93">
        <f>SUM('[4]ZU odbory'!I146+'[4]ZU odbory'!I43)</f>
        <v>0</v>
      </c>
      <c r="J55" s="93">
        <f>SUM('[4]ZU odbory'!J146+'[4]ZU odbory'!J43)</f>
        <v>0</v>
      </c>
      <c r="K55" s="93">
        <f>SUM('[4]ZU odbory'!K146+'[4]ZU odbory'!K43)</f>
        <v>684</v>
      </c>
      <c r="L55" s="93">
        <f>SUM('[4]ZU odbory'!L146+'[4]ZU odbory'!L43)</f>
        <v>648</v>
      </c>
      <c r="M55" s="93">
        <f>SUM('[4]ZU odbory'!M146+'[4]ZU odbory'!M43)</f>
        <v>700</v>
      </c>
      <c r="N55" s="164">
        <f>SUM('[4]ZU odbory'!N146+'[4]ZU odbory'!N43)</f>
        <v>865</v>
      </c>
    </row>
    <row r="56" spans="1:14" s="98" customFormat="1" ht="12.75">
      <c r="A56" s="96"/>
      <c r="B56" s="101"/>
      <c r="C56" s="153" t="s">
        <v>141</v>
      </c>
      <c r="D56" s="165">
        <f aca="true" t="shared" si="5" ref="D56:M56">SUM(D47:D55)</f>
        <v>45070</v>
      </c>
      <c r="E56" s="165">
        <f t="shared" si="5"/>
        <v>28584</v>
      </c>
      <c r="F56" s="165">
        <f t="shared" si="5"/>
        <v>0</v>
      </c>
      <c r="G56" s="165">
        <f t="shared" si="5"/>
        <v>2090</v>
      </c>
      <c r="H56" s="165">
        <f t="shared" si="5"/>
        <v>1561</v>
      </c>
      <c r="I56" s="165">
        <f t="shared" si="5"/>
        <v>0</v>
      </c>
      <c r="J56" s="165">
        <f t="shared" si="5"/>
        <v>5417</v>
      </c>
      <c r="K56" s="165">
        <f t="shared" si="5"/>
        <v>37652</v>
      </c>
      <c r="L56" s="165">
        <f t="shared" si="5"/>
        <v>25261</v>
      </c>
      <c r="M56" s="165">
        <f t="shared" si="5"/>
        <v>35548</v>
      </c>
      <c r="N56" s="165">
        <f>SUM(N47:N55)</f>
        <v>39558</v>
      </c>
    </row>
    <row r="57" spans="3:14" ht="12.75">
      <c r="C57" s="144"/>
      <c r="D57" s="151"/>
      <c r="E57" s="99"/>
      <c r="F57" s="99"/>
      <c r="G57" s="99"/>
      <c r="H57" s="99"/>
      <c r="I57" s="99"/>
      <c r="J57" s="99"/>
      <c r="K57" s="99"/>
      <c r="L57" s="99"/>
      <c r="M57" s="99"/>
      <c r="N57" s="169"/>
    </row>
    <row r="58" spans="1:14" ht="18" customHeight="1">
      <c r="A58" s="85"/>
      <c r="B58" s="87">
        <v>34</v>
      </c>
      <c r="C58" s="272" t="s">
        <v>142</v>
      </c>
      <c r="D58" s="273"/>
      <c r="E58" s="273"/>
      <c r="F58" s="113"/>
      <c r="G58" s="113"/>
      <c r="H58" s="113"/>
      <c r="I58" s="113"/>
      <c r="J58" s="113"/>
      <c r="K58" s="113"/>
      <c r="L58" s="113"/>
      <c r="M58" s="113"/>
      <c r="N58" s="166"/>
    </row>
    <row r="59" spans="1:14" ht="12.75" customHeight="1">
      <c r="A59" s="102">
        <v>3631</v>
      </c>
      <c r="B59" s="103">
        <v>3412</v>
      </c>
      <c r="C59" s="89" t="s">
        <v>143</v>
      </c>
      <c r="D59" s="147">
        <f>SUM('[4]ZU odbory'!D19+'[4]ZU odbory'!D64+'[4]ZU odbory'!D179)</f>
        <v>5114</v>
      </c>
      <c r="E59" s="147">
        <f>SUM('[4]ZU odbory'!E19+'[4]ZU odbory'!E64+'[4]ZU odbory'!E179)</f>
        <v>9725</v>
      </c>
      <c r="F59" s="147">
        <f>SUM('[4]ZU odbory'!F19+'[4]ZU odbory'!F64+'[4]ZU odbory'!F179)</f>
        <v>570</v>
      </c>
      <c r="G59" s="147">
        <f>SUM('[4]ZU odbory'!G19+'[4]ZU odbory'!G64+'[4]ZU odbory'!G179)</f>
        <v>1300</v>
      </c>
      <c r="H59" s="147">
        <f>SUM('[4]ZU odbory'!H19+'[4]ZU odbory'!H64+'[4]ZU odbory'!H179)</f>
        <v>200</v>
      </c>
      <c r="I59" s="147">
        <f>SUM('[4]ZU odbory'!I19+'[4]ZU odbory'!I64+'[4]ZU odbory'!I179)</f>
        <v>0</v>
      </c>
      <c r="J59" s="147">
        <f>SUM('[4]ZU odbory'!J19+'[4]ZU odbory'!J64+'[4]ZU odbory'!J179)</f>
        <v>1611</v>
      </c>
      <c r="K59" s="147">
        <f>SUM('[4]ZU odbory'!K19+'[4]ZU odbory'!K64+'[4]ZU odbory'!K179)</f>
        <v>13406</v>
      </c>
      <c r="L59" s="147">
        <f>SUM('[4]ZU odbory'!L19+'[4]ZU odbory'!L64+'[4]ZU odbory'!L179)</f>
        <v>9454</v>
      </c>
      <c r="M59" s="147">
        <f>SUM('[4]ZU odbory'!M19+'[4]ZU odbory'!M64+'[4]ZU odbory'!M179)</f>
        <v>13332</v>
      </c>
      <c r="N59" s="163">
        <f>SUM('[4]ZU odbory'!N19+'[4]ZU odbory'!N64+'[4]ZU odbory'!N179)</f>
        <v>14798</v>
      </c>
    </row>
    <row r="60" spans="1:14" ht="12.75" customHeight="1">
      <c r="A60" s="102">
        <v>3322</v>
      </c>
      <c r="B60" s="103">
        <v>3419</v>
      </c>
      <c r="C60" s="108" t="s">
        <v>144</v>
      </c>
      <c r="D60" s="93">
        <f>SUM('[4]ZU odbory'!D44)</f>
        <v>4588</v>
      </c>
      <c r="E60" s="93">
        <f>SUM('[4]ZU odbory'!E44)</f>
        <v>3715</v>
      </c>
      <c r="F60" s="93">
        <f>SUM('[4]ZU odbory'!F44)</f>
        <v>0</v>
      </c>
      <c r="G60" s="93">
        <f>SUM('[4]ZU odbory'!G44)</f>
        <v>7750</v>
      </c>
      <c r="H60" s="93">
        <f>SUM('[4]ZU odbory'!H44)</f>
        <v>0</v>
      </c>
      <c r="I60" s="93">
        <f>SUM('[4]ZU odbory'!I44)</f>
        <v>0</v>
      </c>
      <c r="J60" s="93">
        <f>SUM('[4]ZU odbory'!J44)</f>
        <v>0</v>
      </c>
      <c r="K60" s="93">
        <f>SUM('[4]ZU odbory'!K44)</f>
        <v>11465</v>
      </c>
      <c r="L60" s="93">
        <f>SUM('[4]ZU odbory'!L44)</f>
        <v>4749</v>
      </c>
      <c r="M60" s="93">
        <f>SUM('[4]ZU odbory'!M44)</f>
        <v>5965</v>
      </c>
      <c r="N60" s="164">
        <f>SUM('[4]ZU odbory'!N44)</f>
        <v>15515</v>
      </c>
    </row>
    <row r="61" spans="1:14" ht="12.75" customHeight="1">
      <c r="A61" s="102">
        <v>3631</v>
      </c>
      <c r="B61" s="103">
        <v>3421</v>
      </c>
      <c r="C61" s="92" t="s">
        <v>145</v>
      </c>
      <c r="D61" s="93">
        <f>SUM('[4]ZU odbory'!D20+'[4]ZU odbory'!D180)</f>
        <v>2355</v>
      </c>
      <c r="E61" s="93">
        <f>SUM('[4]ZU odbory'!E20+'[4]ZU odbory'!E180)</f>
        <v>3650</v>
      </c>
      <c r="F61" s="93">
        <f>SUM('[4]ZU odbory'!F20+'[4]ZU odbory'!F180)</f>
        <v>0</v>
      </c>
      <c r="G61" s="93">
        <f>SUM('[4]ZU odbory'!G20+'[4]ZU odbory'!G180)</f>
        <v>300</v>
      </c>
      <c r="H61" s="93">
        <f>SUM('[4]ZU odbory'!H20+'[4]ZU odbory'!H180)</f>
        <v>192</v>
      </c>
      <c r="I61" s="93">
        <f>SUM('[4]ZU odbory'!I20+'[4]ZU odbory'!I180)</f>
        <v>0</v>
      </c>
      <c r="J61" s="93">
        <f>SUM('[4]ZU odbory'!J20+'[4]ZU odbory'!J180)</f>
        <v>0</v>
      </c>
      <c r="K61" s="93">
        <f>SUM('[4]ZU odbory'!K20+'[4]ZU odbory'!K180)</f>
        <v>4142</v>
      </c>
      <c r="L61" s="93">
        <f>SUM('[4]ZU odbory'!L20+'[4]ZU odbory'!L180)</f>
        <v>3666</v>
      </c>
      <c r="M61" s="93">
        <f>SUM('[4]ZU odbory'!M20+'[4]ZU odbory'!M180)</f>
        <v>4109</v>
      </c>
      <c r="N61" s="164">
        <f>SUM('[4]ZU odbory'!N20+'[4]ZU odbory'!N180)</f>
        <v>4080</v>
      </c>
    </row>
    <row r="62" spans="1:14" s="98" customFormat="1" ht="12.75">
      <c r="A62" s="96"/>
      <c r="B62" s="101"/>
      <c r="C62" s="153" t="s">
        <v>146</v>
      </c>
      <c r="D62" s="165">
        <f>SUM(D59:D61)</f>
        <v>12057</v>
      </c>
      <c r="E62" s="165">
        <f aca="true" t="shared" si="6" ref="E62:N62">SUM(E59:E61)</f>
        <v>17090</v>
      </c>
      <c r="F62" s="165">
        <f t="shared" si="6"/>
        <v>570</v>
      </c>
      <c r="G62" s="165">
        <f t="shared" si="6"/>
        <v>9350</v>
      </c>
      <c r="H62" s="165">
        <f t="shared" si="6"/>
        <v>392</v>
      </c>
      <c r="I62" s="165">
        <f t="shared" si="6"/>
        <v>0</v>
      </c>
      <c r="J62" s="165">
        <f t="shared" si="6"/>
        <v>1611</v>
      </c>
      <c r="K62" s="165">
        <f t="shared" si="6"/>
        <v>29013</v>
      </c>
      <c r="L62" s="165">
        <f t="shared" si="6"/>
        <v>17869</v>
      </c>
      <c r="M62" s="165">
        <f t="shared" si="6"/>
        <v>23406</v>
      </c>
      <c r="N62" s="165">
        <f t="shared" si="6"/>
        <v>34393</v>
      </c>
    </row>
    <row r="63" spans="1:14" s="98" customFormat="1" ht="12.75">
      <c r="A63" s="109"/>
      <c r="B63" s="109"/>
      <c r="C63" s="153"/>
      <c r="D63" s="154"/>
      <c r="E63" s="110"/>
      <c r="F63" s="110"/>
      <c r="G63" s="110"/>
      <c r="H63" s="110"/>
      <c r="I63" s="110"/>
      <c r="J63" s="110"/>
      <c r="K63" s="110"/>
      <c r="L63" s="110"/>
      <c r="M63" s="110"/>
      <c r="N63" s="171"/>
    </row>
    <row r="64" spans="1:14" ht="18" customHeight="1">
      <c r="A64" s="85"/>
      <c r="B64" s="87">
        <v>35</v>
      </c>
      <c r="C64" s="272" t="s">
        <v>147</v>
      </c>
      <c r="D64" s="273"/>
      <c r="E64" s="273"/>
      <c r="F64" s="123"/>
      <c r="G64" s="123"/>
      <c r="H64" s="123"/>
      <c r="I64" s="123"/>
      <c r="J64" s="123"/>
      <c r="K64" s="123"/>
      <c r="L64" s="123"/>
      <c r="M64" s="123"/>
      <c r="N64" s="170"/>
    </row>
    <row r="65" spans="1:14" ht="12.75" customHeight="1">
      <c r="A65" s="102"/>
      <c r="B65" s="103">
        <v>3522</v>
      </c>
      <c r="C65" s="89" t="s">
        <v>148</v>
      </c>
      <c r="D65" s="93">
        <f>SUM('[4]ZU odbory'!D21)</f>
        <v>0</v>
      </c>
      <c r="E65" s="93">
        <f>SUM('[4]ZU odbory'!E21)</f>
        <v>0</v>
      </c>
      <c r="F65" s="93">
        <f>SUM('[4]ZU odbory'!F21)</f>
        <v>0</v>
      </c>
      <c r="G65" s="93">
        <f>SUM('[4]ZU odbory'!G21)</f>
        <v>0</v>
      </c>
      <c r="H65" s="93">
        <f>SUM('[4]ZU odbory'!H21)</f>
        <v>0</v>
      </c>
      <c r="I65" s="93">
        <f>SUM('[4]ZU odbory'!I21)</f>
        <v>0</v>
      </c>
      <c r="J65" s="93">
        <f>SUM('[4]ZU odbory'!J21)</f>
        <v>100</v>
      </c>
      <c r="K65" s="93">
        <f>SUM('[4]ZU odbory'!K21)</f>
        <v>100</v>
      </c>
      <c r="L65" s="93">
        <f>SUM('[4]ZU odbory'!L21)</f>
        <v>0</v>
      </c>
      <c r="M65" s="93">
        <f>SUM('[4]ZU odbory'!M21)</f>
        <v>100</v>
      </c>
      <c r="N65" s="164">
        <f>SUM('[4]ZU odbory'!N21)</f>
        <v>0</v>
      </c>
    </row>
    <row r="66" spans="1:14" ht="12.75" customHeight="1">
      <c r="A66" s="102">
        <v>3631</v>
      </c>
      <c r="B66" s="103">
        <v>3543</v>
      </c>
      <c r="C66" s="89" t="s">
        <v>149</v>
      </c>
      <c r="D66" s="155">
        <f>SUM('[4]ZU odbory'!D93)</f>
        <v>0</v>
      </c>
      <c r="E66" s="155">
        <f>SUM('[4]ZU odbory'!E93)</f>
        <v>0</v>
      </c>
      <c r="F66" s="155">
        <f>SUM('[4]ZU odbory'!F93)</f>
        <v>0</v>
      </c>
      <c r="G66" s="155">
        <f>SUM('[4]ZU odbory'!G93)</f>
        <v>5</v>
      </c>
      <c r="H66" s="155">
        <f>SUM('[4]ZU odbory'!H93)</f>
        <v>0</v>
      </c>
      <c r="I66" s="155">
        <f>SUM('[4]ZU odbory'!I93)</f>
        <v>0</v>
      </c>
      <c r="J66" s="155">
        <f>SUM('[4]ZU odbory'!J93)</f>
        <v>5</v>
      </c>
      <c r="K66" s="155">
        <f>SUM('[4]ZU odbory'!K93)</f>
        <v>10</v>
      </c>
      <c r="L66" s="155">
        <f>SUM('[4]ZU odbory'!L93)</f>
        <v>10</v>
      </c>
      <c r="M66" s="155">
        <f>SUM('[4]ZU odbory'!M93)</f>
        <v>10</v>
      </c>
      <c r="N66" s="172">
        <f>SUM('[4]ZU odbory'!N93)</f>
        <v>50</v>
      </c>
    </row>
    <row r="67" spans="1:14" s="98" customFormat="1" ht="12.75">
      <c r="A67" s="96"/>
      <c r="B67" s="101"/>
      <c r="C67" s="153" t="s">
        <v>146</v>
      </c>
      <c r="D67" s="168">
        <f>SUM(D65:D66)</f>
        <v>0</v>
      </c>
      <c r="E67" s="168">
        <f aca="true" t="shared" si="7" ref="E67:N67">SUM(E65:E66)</f>
        <v>0</v>
      </c>
      <c r="F67" s="168">
        <f t="shared" si="7"/>
        <v>0</v>
      </c>
      <c r="G67" s="168">
        <f t="shared" si="7"/>
        <v>5</v>
      </c>
      <c r="H67" s="168">
        <f t="shared" si="7"/>
        <v>0</v>
      </c>
      <c r="I67" s="168">
        <f t="shared" si="7"/>
        <v>0</v>
      </c>
      <c r="J67" s="168">
        <f t="shared" si="7"/>
        <v>105</v>
      </c>
      <c r="K67" s="168">
        <f t="shared" si="7"/>
        <v>110</v>
      </c>
      <c r="L67" s="168">
        <f t="shared" si="7"/>
        <v>10</v>
      </c>
      <c r="M67" s="168">
        <f t="shared" si="7"/>
        <v>110</v>
      </c>
      <c r="N67" s="168">
        <f t="shared" si="7"/>
        <v>50</v>
      </c>
    </row>
    <row r="68" spans="3:14" ht="12.75">
      <c r="C68" s="144"/>
      <c r="D68" s="151"/>
      <c r="E68" s="99"/>
      <c r="F68" s="99"/>
      <c r="G68" s="99"/>
      <c r="H68" s="99"/>
      <c r="I68" s="99"/>
      <c r="J68" s="99"/>
      <c r="K68" s="99"/>
      <c r="L68" s="99"/>
      <c r="M68" s="99"/>
      <c r="N68" s="169"/>
    </row>
    <row r="69" spans="1:14" ht="18" customHeight="1">
      <c r="A69" s="85">
        <v>3631</v>
      </c>
      <c r="B69" s="87">
        <v>36</v>
      </c>
      <c r="C69" s="272" t="s">
        <v>150</v>
      </c>
      <c r="D69" s="273"/>
      <c r="E69" s="273">
        <f>SUM('[4]14'!F138)</f>
        <v>530</v>
      </c>
      <c r="F69" s="113"/>
      <c r="G69" s="113"/>
      <c r="H69" s="113"/>
      <c r="I69" s="113"/>
      <c r="J69" s="113"/>
      <c r="K69" s="113"/>
      <c r="L69" s="113"/>
      <c r="M69" s="113"/>
      <c r="N69" s="166"/>
    </row>
    <row r="70" spans="1:14" ht="12.75" customHeight="1">
      <c r="A70" s="102">
        <v>2212</v>
      </c>
      <c r="B70" s="103">
        <v>3611</v>
      </c>
      <c r="C70" s="89" t="s">
        <v>151</v>
      </c>
      <c r="D70" s="147">
        <f>SUM('[4]ZU odbory'!D65)</f>
        <v>563</v>
      </c>
      <c r="E70" s="147">
        <f>SUM('[4]ZU odbory'!E65)</f>
        <v>700</v>
      </c>
      <c r="F70" s="147">
        <f>SUM('[4]ZU odbory'!F65)</f>
        <v>0</v>
      </c>
      <c r="G70" s="147">
        <f>SUM('[4]ZU odbory'!G65)</f>
        <v>0</v>
      </c>
      <c r="H70" s="147">
        <f>SUM('[4]ZU odbory'!H65)</f>
        <v>0</v>
      </c>
      <c r="I70" s="147">
        <f>SUM('[4]ZU odbory'!I65)</f>
        <v>0</v>
      </c>
      <c r="J70" s="147">
        <f>SUM('[4]ZU odbory'!J65)</f>
        <v>0</v>
      </c>
      <c r="K70" s="147">
        <f>SUM('[4]ZU odbory'!K65)</f>
        <v>700</v>
      </c>
      <c r="L70" s="147">
        <f>SUM('[4]ZU odbory'!L65)</f>
        <v>4</v>
      </c>
      <c r="M70" s="147">
        <f>SUM('[4]ZU odbory'!M65)</f>
        <v>4</v>
      </c>
      <c r="N70" s="163">
        <f>SUM('[4]ZU odbory'!N65)</f>
        <v>1000</v>
      </c>
    </row>
    <row r="71" spans="1:14" ht="12.75" customHeight="1">
      <c r="A71" s="102"/>
      <c r="B71" s="103">
        <v>3612</v>
      </c>
      <c r="C71" s="89" t="s">
        <v>152</v>
      </c>
      <c r="D71" s="93">
        <f>SUM('[4]ZU odbory'!D22+'[4]ZU odbory'!D66)</f>
        <v>86</v>
      </c>
      <c r="E71" s="93">
        <f>SUM('[4]ZU odbory'!E22+'[4]ZU odbory'!E66)</f>
        <v>3000</v>
      </c>
      <c r="F71" s="93">
        <f>SUM('[4]ZU odbory'!F22+'[4]ZU odbory'!F66)</f>
        <v>0</v>
      </c>
      <c r="G71" s="93">
        <f>SUM('[4]ZU odbory'!G22+'[4]ZU odbory'!G66)</f>
        <v>0</v>
      </c>
      <c r="H71" s="93">
        <f>SUM('[4]ZU odbory'!H22+'[4]ZU odbory'!H66)</f>
        <v>-3000</v>
      </c>
      <c r="I71" s="93">
        <f>SUM('[4]ZU odbory'!I22+'[4]ZU odbory'!I66)</f>
        <v>0</v>
      </c>
      <c r="J71" s="93">
        <f>SUM('[4]ZU odbory'!J22+'[4]ZU odbory'!J66)</f>
        <v>37</v>
      </c>
      <c r="K71" s="93">
        <f>SUM('[4]ZU odbory'!K22+'[4]ZU odbory'!K66)</f>
        <v>37</v>
      </c>
      <c r="L71" s="93">
        <f>SUM('[4]ZU odbory'!L22+'[4]ZU odbory'!L66)</f>
        <v>0</v>
      </c>
      <c r="M71" s="93">
        <f>SUM('[4]ZU odbory'!M22+'[4]ZU odbory'!M66)</f>
        <v>37</v>
      </c>
      <c r="N71" s="164">
        <f>SUM('[4]ZU odbory'!N22+'[4]ZU odbory'!N66)</f>
        <v>3000</v>
      </c>
    </row>
    <row r="72" spans="1:14" ht="12.75" customHeight="1">
      <c r="A72" s="102"/>
      <c r="B72" s="103">
        <v>3613</v>
      </c>
      <c r="C72" s="89" t="s">
        <v>153</v>
      </c>
      <c r="D72" s="93">
        <f>SUM('[4]ZU odbory'!D23+'[4]ZU odbory'!D181)</f>
        <v>4152</v>
      </c>
      <c r="E72" s="93">
        <f>SUM('[4]ZU odbory'!E23+'[4]ZU odbory'!E181)</f>
        <v>2190</v>
      </c>
      <c r="F72" s="93">
        <f>SUM('[4]ZU odbory'!F23+'[4]ZU odbory'!F181)</f>
        <v>0</v>
      </c>
      <c r="G72" s="93">
        <f>SUM('[4]ZU odbory'!G23+'[4]ZU odbory'!G181)</f>
        <v>0</v>
      </c>
      <c r="H72" s="93">
        <f>SUM('[4]ZU odbory'!H23+'[4]ZU odbory'!H181)</f>
        <v>0</v>
      </c>
      <c r="I72" s="93">
        <f>SUM('[4]ZU odbory'!I23+'[4]ZU odbory'!I181)</f>
        <v>0</v>
      </c>
      <c r="J72" s="93">
        <f>SUM('[4]ZU odbory'!J23+'[4]ZU odbory'!J181)</f>
        <v>0</v>
      </c>
      <c r="K72" s="93">
        <f>SUM('[4]ZU odbory'!K23+'[4]ZU odbory'!K181)</f>
        <v>2190</v>
      </c>
      <c r="L72" s="93">
        <f>SUM('[4]ZU odbory'!L23+'[4]ZU odbory'!L181)</f>
        <v>556</v>
      </c>
      <c r="M72" s="93">
        <f>SUM('[4]ZU odbory'!M23+'[4]ZU odbory'!M181)</f>
        <v>2137</v>
      </c>
      <c r="N72" s="164">
        <f>SUM('[4]ZU odbory'!N23+'[4]ZU odbory'!N181)</f>
        <v>3834</v>
      </c>
    </row>
    <row r="73" spans="1:14" ht="12.75" customHeight="1">
      <c r="A73" s="102"/>
      <c r="B73" s="103">
        <v>3631</v>
      </c>
      <c r="C73" s="89" t="s">
        <v>154</v>
      </c>
      <c r="D73" s="93">
        <f>SUM('[4]ZU odbory'!D67)</f>
        <v>7312</v>
      </c>
      <c r="E73" s="93">
        <f>SUM('[4]ZU odbory'!E67)</f>
        <v>4760</v>
      </c>
      <c r="F73" s="93">
        <f>SUM('[4]ZU odbory'!F67)</f>
        <v>0</v>
      </c>
      <c r="G73" s="93">
        <f>SUM('[4]ZU odbory'!G67)</f>
        <v>0</v>
      </c>
      <c r="H73" s="93">
        <f>SUM('[4]ZU odbory'!H67)</f>
        <v>2500</v>
      </c>
      <c r="I73" s="93">
        <f>SUM('[4]ZU odbory'!I67)</f>
        <v>0</v>
      </c>
      <c r="J73" s="93">
        <f>SUM('[4]ZU odbory'!J67)</f>
        <v>0</v>
      </c>
      <c r="K73" s="93">
        <f>SUM('[4]ZU odbory'!K67)</f>
        <v>7260</v>
      </c>
      <c r="L73" s="93">
        <f>SUM('[4]ZU odbory'!L67)</f>
        <v>2627</v>
      </c>
      <c r="M73" s="93">
        <f>SUM('[4]ZU odbory'!M67)</f>
        <v>7881</v>
      </c>
      <c r="N73" s="164">
        <f>SUM('[4]ZU odbory'!N67)</f>
        <v>7610</v>
      </c>
    </row>
    <row r="74" spans="1:14" ht="12.75" customHeight="1">
      <c r="A74" s="102"/>
      <c r="B74" s="103">
        <v>3632</v>
      </c>
      <c r="C74" s="89" t="s">
        <v>155</v>
      </c>
      <c r="D74" s="93">
        <f>SUM('[4]ZU odbory'!D68+'[4]ZU odbory'!D121+'[4]ZU odbory'!D94)</f>
        <v>767</v>
      </c>
      <c r="E74" s="93">
        <f>SUM('[4]ZU odbory'!E68+'[4]ZU odbory'!E121+'[4]ZU odbory'!E94)</f>
        <v>775</v>
      </c>
      <c r="F74" s="93">
        <f>SUM('[4]ZU odbory'!F68+'[4]ZU odbory'!F121+'[4]ZU odbory'!F94)</f>
        <v>0</v>
      </c>
      <c r="G74" s="93">
        <f>SUM('[4]ZU odbory'!G68+'[4]ZU odbory'!G121+'[4]ZU odbory'!G94)</f>
        <v>0</v>
      </c>
      <c r="H74" s="93">
        <f>SUM('[4]ZU odbory'!H68+'[4]ZU odbory'!H121+'[4]ZU odbory'!H94)</f>
        <v>0</v>
      </c>
      <c r="I74" s="93">
        <f>SUM('[4]ZU odbory'!I68+'[4]ZU odbory'!I121+'[4]ZU odbory'!I94)</f>
        <v>0</v>
      </c>
      <c r="J74" s="93">
        <f>SUM('[4]ZU odbory'!J68+'[4]ZU odbory'!J121+'[4]ZU odbory'!J94)</f>
        <v>0</v>
      </c>
      <c r="K74" s="93">
        <f>SUM('[4]ZU odbory'!K68+'[4]ZU odbory'!K121+'[4]ZU odbory'!K94+'[4]ZU odbory'!K182)</f>
        <v>1075</v>
      </c>
      <c r="L74" s="93">
        <f>SUM('[4]ZU odbory'!L68+'[4]ZU odbory'!L121+'[4]ZU odbory'!L94+'[4]ZU odbory'!L182)</f>
        <v>822</v>
      </c>
      <c r="M74" s="93">
        <f>SUM('[4]ZU odbory'!M68+'[4]ZU odbory'!M121+'[4]ZU odbory'!M94+'[4]ZU odbory'!M182)</f>
        <v>1014</v>
      </c>
      <c r="N74" s="164">
        <f>SUM('[4]ZU odbory'!N68+'[4]ZU odbory'!N121+'[4]ZU odbory'!N94+'[4]ZU odbory'!N182)</f>
        <v>1365</v>
      </c>
    </row>
    <row r="75" spans="1:14" ht="12.75" customHeight="1">
      <c r="A75" s="102"/>
      <c r="B75" s="103">
        <v>3634</v>
      </c>
      <c r="C75" s="89" t="s">
        <v>156</v>
      </c>
      <c r="D75" s="93">
        <f>SUM('[4]14'!E123)</f>
        <v>0</v>
      </c>
      <c r="E75" s="93">
        <f>SUM('[4]14'!F123)</f>
        <v>0</v>
      </c>
      <c r="F75" s="93">
        <f>SUM('[4]14'!G123)</f>
        <v>0</v>
      </c>
      <c r="G75" s="93">
        <f>SUM('[4]14'!H123)</f>
        <v>0</v>
      </c>
      <c r="H75" s="93">
        <f>SUM('[4]14'!I123)</f>
        <v>0</v>
      </c>
      <c r="I75" s="93">
        <f>SUM('[4]14'!J123)</f>
        <v>0</v>
      </c>
      <c r="J75" s="93">
        <f>SUM('[4]14'!K123)</f>
        <v>0</v>
      </c>
      <c r="K75" s="93">
        <f>SUM('[4]14'!L123)</f>
        <v>0</v>
      </c>
      <c r="L75" s="93">
        <f>SUM('[4]14'!M123)</f>
        <v>0</v>
      </c>
      <c r="M75" s="93">
        <f>SUM('[4]14'!N123)</f>
        <v>0</v>
      </c>
      <c r="N75" s="164">
        <f>SUM('[4]14'!O123)</f>
        <v>1500</v>
      </c>
    </row>
    <row r="76" spans="1:14" ht="12.75" customHeight="1">
      <c r="A76" s="102"/>
      <c r="B76" s="103">
        <v>3635</v>
      </c>
      <c r="C76" s="89" t="s">
        <v>157</v>
      </c>
      <c r="D76" s="93">
        <f>SUM('[4]ZU odbory'!D151)</f>
        <v>276</v>
      </c>
      <c r="E76" s="93">
        <f>SUM('[4]ZU odbory'!E151)</f>
        <v>700</v>
      </c>
      <c r="F76" s="93">
        <f>SUM('[4]ZU odbory'!F151)</f>
        <v>0</v>
      </c>
      <c r="G76" s="93">
        <f>SUM('[4]ZU odbory'!G151)</f>
        <v>0</v>
      </c>
      <c r="H76" s="93">
        <f>SUM('[4]ZU odbory'!H151)</f>
        <v>0</v>
      </c>
      <c r="I76" s="93">
        <f>SUM('[4]ZU odbory'!I151)</f>
        <v>0</v>
      </c>
      <c r="J76" s="93">
        <f>SUM('[4]ZU odbory'!J151)</f>
        <v>0</v>
      </c>
      <c r="K76" s="93">
        <f>SUM('[4]ZU odbory'!K151)</f>
        <v>700</v>
      </c>
      <c r="L76" s="93">
        <f>SUM('[4]ZU odbory'!L151)</f>
        <v>0</v>
      </c>
      <c r="M76" s="93">
        <f>SUM('[4]ZU odbory'!M151)</f>
        <v>0</v>
      </c>
      <c r="N76" s="164">
        <f>SUM('[4]ZU odbory'!N151)</f>
        <v>1070</v>
      </c>
    </row>
    <row r="77" spans="1:14" ht="12.75" customHeight="1">
      <c r="A77" s="102"/>
      <c r="B77" s="103">
        <v>3636</v>
      </c>
      <c r="C77" s="89" t="s">
        <v>158</v>
      </c>
      <c r="D77" s="93">
        <f>SUM('[4]14'!E126)</f>
        <v>44</v>
      </c>
      <c r="E77" s="93">
        <f>SUM('[4]14'!F126)</f>
        <v>44</v>
      </c>
      <c r="F77" s="93">
        <f>SUM('[4]14'!G126)</f>
        <v>0</v>
      </c>
      <c r="G77" s="93">
        <f>SUM('[4]14'!H126)</f>
        <v>0</v>
      </c>
      <c r="H77" s="93">
        <f>SUM('[4]14'!I126)</f>
        <v>0</v>
      </c>
      <c r="I77" s="93">
        <f>SUM('[4]14'!J126)</f>
        <v>0</v>
      </c>
      <c r="J77" s="93">
        <f>SUM('[4]14'!K126)</f>
        <v>0</v>
      </c>
      <c r="K77" s="93">
        <f>SUM('[4]14'!L126)</f>
        <v>44</v>
      </c>
      <c r="L77" s="93">
        <f>SUM('[4]14'!M126)</f>
        <v>0</v>
      </c>
      <c r="M77" s="93">
        <f>SUM('[4]14'!N126)</f>
        <v>44</v>
      </c>
      <c r="N77" s="164">
        <f>SUM('[4]14'!O126)</f>
        <v>44</v>
      </c>
    </row>
    <row r="78" spans="1:14" ht="12.75" customHeight="1">
      <c r="A78" s="102">
        <v>3631</v>
      </c>
      <c r="B78" s="103">
        <v>3639</v>
      </c>
      <c r="C78" s="92" t="s">
        <v>159</v>
      </c>
      <c r="D78" s="93">
        <f>SUM('[4]ZU odbory'!D24+'[4]ZU odbory'!D45+'[4]ZU odbory'!D71+'[4]ZU odbory'!D87+'[4]ZU odbory'!D135+'[4]ZU odbory'!D173+'[4]ZU odbory'!D183)</f>
        <v>6018</v>
      </c>
      <c r="E78" s="93">
        <f>SUM('[4]ZU odbory'!E24+'[4]ZU odbory'!E45+'[4]ZU odbory'!E71+'[4]ZU odbory'!E87+'[4]ZU odbory'!E135+'[4]ZU odbory'!E173+'[4]ZU odbory'!E183)</f>
        <v>5585</v>
      </c>
      <c r="F78" s="93">
        <f>SUM('[4]ZU odbory'!F24+'[4]ZU odbory'!F45+'[4]ZU odbory'!F71+'[4]ZU odbory'!F87+'[4]ZU odbory'!F135+'[4]ZU odbory'!F173+'[4]ZU odbory'!F183)</f>
        <v>644</v>
      </c>
      <c r="G78" s="93">
        <f>SUM('[4]ZU odbory'!G24+'[4]ZU odbory'!G45+'[4]ZU odbory'!G71+'[4]ZU odbory'!G87+'[4]ZU odbory'!G135+'[4]ZU odbory'!G173+'[4]ZU odbory'!G183)</f>
        <v>554</v>
      </c>
      <c r="H78" s="93">
        <f>SUM('[4]ZU odbory'!H24+'[4]ZU odbory'!H45+'[4]ZU odbory'!H71+'[4]ZU odbory'!H87+'[4]ZU odbory'!H135+'[4]ZU odbory'!H173+'[4]ZU odbory'!H183)</f>
        <v>101</v>
      </c>
      <c r="I78" s="93">
        <f>SUM('[4]ZU odbory'!I24+'[4]ZU odbory'!I45+'[4]ZU odbory'!I71+'[4]ZU odbory'!I87+'[4]ZU odbory'!I135+'[4]ZU odbory'!I173+'[4]ZU odbory'!I183)</f>
        <v>218</v>
      </c>
      <c r="J78" s="93">
        <f>SUM('[4]ZU odbory'!J24+'[4]ZU odbory'!J45+'[4]ZU odbory'!J71+'[4]ZU odbory'!J87+'[4]ZU odbory'!J135+'[4]ZU odbory'!J173+'[4]ZU odbory'!J183)</f>
        <v>-730</v>
      </c>
      <c r="K78" s="93">
        <f>SUM('[4]ZU odbory'!K24+'[4]ZU odbory'!K45+'[4]ZU odbory'!K71+'[4]ZU odbory'!K87+'[4]ZU odbory'!K135+'[4]ZU odbory'!K173+'[4]ZU odbory'!K183)</f>
        <v>6372</v>
      </c>
      <c r="L78" s="93">
        <f>SUM('[4]ZU odbory'!L24+'[4]ZU odbory'!L45+'[4]ZU odbory'!L71+'[4]ZU odbory'!L87+'[4]ZU odbory'!L135+'[4]ZU odbory'!L173+'[4]ZU odbory'!L183)</f>
        <v>4043</v>
      </c>
      <c r="M78" s="93">
        <f>SUM('[4]ZU odbory'!M24+'[4]ZU odbory'!M45+'[4]ZU odbory'!M71+'[4]ZU odbory'!M87+'[4]ZU odbory'!M135+'[4]ZU odbory'!M173+'[4]ZU odbory'!M183)</f>
        <v>6059</v>
      </c>
      <c r="N78" s="164">
        <f>SUM('[4]ZU odbory'!N24+'[4]ZU odbory'!N45+'[4]ZU odbory'!N71+'[4]ZU odbory'!N87+'[4]ZU odbory'!N135+'[4]ZU odbory'!N173+'[4]ZU odbory'!N183)</f>
        <v>7224</v>
      </c>
    </row>
    <row r="79" spans="1:14" s="98" customFormat="1" ht="12.75">
      <c r="A79" s="96"/>
      <c r="B79" s="101"/>
      <c r="C79" s="153" t="s">
        <v>160</v>
      </c>
      <c r="D79" s="165">
        <f>SUM(D70:D78)</f>
        <v>19218</v>
      </c>
      <c r="E79" s="165">
        <f aca="true" t="shared" si="8" ref="E79:N79">SUM(E70:E78)</f>
        <v>17754</v>
      </c>
      <c r="F79" s="165">
        <f t="shared" si="8"/>
        <v>644</v>
      </c>
      <c r="G79" s="165">
        <f t="shared" si="8"/>
        <v>554</v>
      </c>
      <c r="H79" s="165">
        <f t="shared" si="8"/>
        <v>-399</v>
      </c>
      <c r="I79" s="165">
        <f t="shared" si="8"/>
        <v>218</v>
      </c>
      <c r="J79" s="165">
        <f t="shared" si="8"/>
        <v>-693</v>
      </c>
      <c r="K79" s="165">
        <f t="shared" si="8"/>
        <v>18378</v>
      </c>
      <c r="L79" s="165">
        <f t="shared" si="8"/>
        <v>8052</v>
      </c>
      <c r="M79" s="165">
        <f t="shared" si="8"/>
        <v>17176</v>
      </c>
      <c r="N79" s="165">
        <f t="shared" si="8"/>
        <v>26647</v>
      </c>
    </row>
    <row r="80" spans="1:14" s="98" customFormat="1" ht="12.75">
      <c r="A80" s="109"/>
      <c r="B80" s="109"/>
      <c r="C80" s="153"/>
      <c r="D80" s="154"/>
      <c r="E80" s="110"/>
      <c r="F80" s="110"/>
      <c r="G80" s="110"/>
      <c r="H80" s="110"/>
      <c r="I80" s="110"/>
      <c r="J80" s="110"/>
      <c r="K80" s="110"/>
      <c r="L80" s="110"/>
      <c r="M80" s="110"/>
      <c r="N80" s="171"/>
    </row>
    <row r="81" spans="1:14" s="113" customFormat="1" ht="18" customHeight="1">
      <c r="A81" s="111"/>
      <c r="B81" s="112">
        <v>37</v>
      </c>
      <c r="C81" s="272" t="s">
        <v>161</v>
      </c>
      <c r="D81" s="273"/>
      <c r="E81" s="273"/>
      <c r="N81" s="166"/>
    </row>
    <row r="82" spans="1:14" ht="12.75">
      <c r="A82" s="87"/>
      <c r="B82" s="114">
        <v>3722</v>
      </c>
      <c r="C82" s="89" t="s">
        <v>162</v>
      </c>
      <c r="D82" s="147">
        <f>SUM('[4]ZU odbory'!D72+'[4]ZU odbory'!D122)</f>
        <v>8652</v>
      </c>
      <c r="E82" s="147">
        <f>SUM('[4]ZU odbory'!E72+'[4]ZU odbory'!E122)</f>
        <v>9230</v>
      </c>
      <c r="F82" s="147">
        <f>SUM('[4]ZU odbory'!F72+'[4]ZU odbory'!F122)</f>
        <v>0</v>
      </c>
      <c r="G82" s="147">
        <f>SUM('[4]ZU odbory'!G72+'[4]ZU odbory'!G122)</f>
        <v>0</v>
      </c>
      <c r="H82" s="147">
        <f>SUM('[4]ZU odbory'!H72+'[4]ZU odbory'!H122)</f>
        <v>0</v>
      </c>
      <c r="I82" s="147">
        <f>SUM('[4]ZU odbory'!I72+'[4]ZU odbory'!I122)</f>
        <v>0</v>
      </c>
      <c r="J82" s="147">
        <f>SUM('[4]ZU odbory'!J72+'[4]ZU odbory'!J122)</f>
        <v>0</v>
      </c>
      <c r="K82" s="147">
        <f>SUM('[4]ZU odbory'!K72+'[4]ZU odbory'!K122)</f>
        <v>9230</v>
      </c>
      <c r="L82" s="147">
        <f>SUM('[4]ZU odbory'!L72+'[4]ZU odbory'!L122)</f>
        <v>6464</v>
      </c>
      <c r="M82" s="147">
        <f>SUM('[4]ZU odbory'!M72+'[4]ZU odbory'!M122)</f>
        <v>9230</v>
      </c>
      <c r="N82" s="163">
        <f>SUM('[4]ZU odbory'!N72+'[4]ZU odbory'!N122)</f>
        <v>9726</v>
      </c>
    </row>
    <row r="83" spans="1:14" ht="12.75">
      <c r="A83" s="87"/>
      <c r="B83" s="114">
        <v>3729</v>
      </c>
      <c r="C83" s="89" t="s">
        <v>163</v>
      </c>
      <c r="D83" s="93">
        <f>SUM('[4]ZU odbory'!D123)</f>
        <v>100</v>
      </c>
      <c r="E83" s="93">
        <f>SUM('[4]ZU odbory'!E123)</f>
        <v>265</v>
      </c>
      <c r="F83" s="93">
        <f>SUM('[4]ZU odbory'!F123)</f>
        <v>0</v>
      </c>
      <c r="G83" s="93">
        <f>SUM('[4]ZU odbory'!G123)</f>
        <v>0</v>
      </c>
      <c r="H83" s="93">
        <f>SUM('[4]ZU odbory'!H123)</f>
        <v>0</v>
      </c>
      <c r="I83" s="93">
        <f>SUM('[4]ZU odbory'!I123)</f>
        <v>0</v>
      </c>
      <c r="J83" s="93">
        <f>SUM('[4]ZU odbory'!J123)</f>
        <v>0</v>
      </c>
      <c r="K83" s="93">
        <f>SUM('[4]ZU odbory'!K123)</f>
        <v>265</v>
      </c>
      <c r="L83" s="93">
        <f>SUM('[4]ZU odbory'!L123)</f>
        <v>73</v>
      </c>
      <c r="M83" s="93">
        <f>SUM('[4]ZU odbory'!M123)</f>
        <v>120</v>
      </c>
      <c r="N83" s="164">
        <f>SUM('[4]ZU odbory'!N123)</f>
        <v>268</v>
      </c>
    </row>
    <row r="84" spans="1:14" ht="12.75">
      <c r="A84" s="87"/>
      <c r="B84" s="114">
        <v>3733</v>
      </c>
      <c r="C84" s="89" t="s">
        <v>164</v>
      </c>
      <c r="D84" s="93">
        <f>SUM('[4]ZU odbory'!D124)</f>
        <v>0</v>
      </c>
      <c r="E84" s="93">
        <f>SUM('[4]ZU odbory'!E124)</f>
        <v>25</v>
      </c>
      <c r="F84" s="93">
        <f>SUM('[4]ZU odbory'!F124)</f>
        <v>0</v>
      </c>
      <c r="G84" s="93">
        <f>SUM('[4]ZU odbory'!G124)</f>
        <v>0</v>
      </c>
      <c r="H84" s="93">
        <f>SUM('[4]ZU odbory'!H124)</f>
        <v>0</v>
      </c>
      <c r="I84" s="93">
        <f>SUM('[4]ZU odbory'!I124)</f>
        <v>0</v>
      </c>
      <c r="J84" s="93">
        <f>SUM('[4]ZU odbory'!J124)</f>
        <v>0</v>
      </c>
      <c r="K84" s="93">
        <f>SUM('[4]ZU odbory'!K124)</f>
        <v>25</v>
      </c>
      <c r="L84" s="93">
        <f>SUM('[4]ZU odbory'!L124)</f>
        <v>0</v>
      </c>
      <c r="M84" s="93">
        <f>SUM('[4]ZU odbory'!M124)</f>
        <v>0</v>
      </c>
      <c r="N84" s="164">
        <f>SUM('[4]ZU odbory'!N124)</f>
        <v>25</v>
      </c>
    </row>
    <row r="85" spans="1:14" ht="12.75">
      <c r="A85" s="87"/>
      <c r="B85" s="114">
        <v>3744</v>
      </c>
      <c r="C85" s="89" t="s">
        <v>165</v>
      </c>
      <c r="D85" s="93">
        <f>SUM('[4]ZU odbory'!D125)</f>
        <v>411</v>
      </c>
      <c r="E85" s="93">
        <f>SUM('[4]ZU odbory'!E125)</f>
        <v>55</v>
      </c>
      <c r="F85" s="93">
        <f>SUM('[4]ZU odbory'!F125)</f>
        <v>0</v>
      </c>
      <c r="G85" s="93">
        <f>SUM('[4]ZU odbory'!G125)</f>
        <v>0</v>
      </c>
      <c r="H85" s="93">
        <f>SUM('[4]ZU odbory'!H125)</f>
        <v>-55</v>
      </c>
      <c r="I85" s="93">
        <f>SUM('[4]ZU odbory'!I125)</f>
        <v>0</v>
      </c>
      <c r="J85" s="93">
        <f>SUM('[4]ZU odbory'!J125)</f>
        <v>0</v>
      </c>
      <c r="K85" s="93">
        <f>SUM('[4]ZU odbory'!K125)</f>
        <v>0</v>
      </c>
      <c r="L85" s="93">
        <f>SUM('[4]ZU odbory'!L125)</f>
        <v>0</v>
      </c>
      <c r="M85" s="93">
        <f>SUM('[4]ZU odbory'!M125)</f>
        <v>0</v>
      </c>
      <c r="N85" s="164">
        <f>SUM('[4]ZU odbory'!N125)</f>
        <v>0</v>
      </c>
    </row>
    <row r="86" spans="1:14" ht="12.75">
      <c r="A86" s="87">
        <v>2169</v>
      </c>
      <c r="B86" s="86">
        <v>3745</v>
      </c>
      <c r="C86" s="89" t="s">
        <v>166</v>
      </c>
      <c r="D86" s="93">
        <f>SUM('[4]ZU odbory'!D73+'[4]ZU odbory'!D126+'[4]ZU odbory'!D174)</f>
        <v>7772</v>
      </c>
      <c r="E86" s="93">
        <f>SUM('[4]ZU odbory'!E73+'[4]ZU odbory'!E126+'[4]ZU odbory'!E174)</f>
        <v>9243</v>
      </c>
      <c r="F86" s="93">
        <f>SUM('[4]ZU odbory'!F73+'[4]ZU odbory'!F126+'[4]ZU odbory'!F174)</f>
        <v>0</v>
      </c>
      <c r="G86" s="93">
        <f>SUM('[4]ZU odbory'!G73+'[4]ZU odbory'!G126+'[4]ZU odbory'!G174)</f>
        <v>100</v>
      </c>
      <c r="H86" s="93">
        <f>SUM('[4]ZU odbory'!H73+'[4]ZU odbory'!H126+'[4]ZU odbory'!H174)</f>
        <v>55</v>
      </c>
      <c r="I86" s="93">
        <f>SUM('[4]ZU odbory'!I73+'[4]ZU odbory'!I126+'[4]ZU odbory'!I174)</f>
        <v>0</v>
      </c>
      <c r="J86" s="93">
        <f>SUM('[4]ZU odbory'!J73+'[4]ZU odbory'!J126+'[4]ZU odbory'!J174)</f>
        <v>79</v>
      </c>
      <c r="K86" s="93">
        <f>SUM('[4]ZU odbory'!K73+'[4]ZU odbory'!K126+'[4]ZU odbory'!K174)</f>
        <v>9477</v>
      </c>
      <c r="L86" s="93">
        <f>SUM('[4]ZU odbory'!L73+'[4]ZU odbory'!L126+'[4]ZU odbory'!L174)</f>
        <v>5501</v>
      </c>
      <c r="M86" s="93">
        <f>SUM('[4]ZU odbory'!M73+'[4]ZU odbory'!M126+'[4]ZU odbory'!M174)</f>
        <v>8323</v>
      </c>
      <c r="N86" s="164">
        <f>SUM('[4]ZU odbory'!N73+'[4]ZU odbory'!N126+'[4]ZU odbory'!N174)</f>
        <v>13501</v>
      </c>
    </row>
    <row r="87" spans="1:14" s="98" customFormat="1" ht="12.75">
      <c r="A87" s="96"/>
      <c r="B87" s="115"/>
      <c r="C87" s="153" t="s">
        <v>167</v>
      </c>
      <c r="D87" s="165">
        <f>SUM(D82:D86)</f>
        <v>16935</v>
      </c>
      <c r="E87" s="165">
        <f aca="true" t="shared" si="9" ref="E87:N87">SUM(E82:E86)</f>
        <v>18818</v>
      </c>
      <c r="F87" s="165">
        <f t="shared" si="9"/>
        <v>0</v>
      </c>
      <c r="G87" s="165">
        <f t="shared" si="9"/>
        <v>100</v>
      </c>
      <c r="H87" s="165">
        <f t="shared" si="9"/>
        <v>0</v>
      </c>
      <c r="I87" s="165">
        <f t="shared" si="9"/>
        <v>0</v>
      </c>
      <c r="J87" s="165">
        <f t="shared" si="9"/>
        <v>79</v>
      </c>
      <c r="K87" s="165">
        <f t="shared" si="9"/>
        <v>18997</v>
      </c>
      <c r="L87" s="165">
        <f t="shared" si="9"/>
        <v>12038</v>
      </c>
      <c r="M87" s="165">
        <f t="shared" si="9"/>
        <v>17673</v>
      </c>
      <c r="N87" s="165">
        <f t="shared" si="9"/>
        <v>23520</v>
      </c>
    </row>
    <row r="88" spans="3:14" ht="12.75">
      <c r="C88" s="144"/>
      <c r="D88" s="151"/>
      <c r="E88" s="99"/>
      <c r="F88" s="99"/>
      <c r="G88" s="99"/>
      <c r="H88" s="99"/>
      <c r="I88" s="99"/>
      <c r="J88" s="99"/>
      <c r="K88" s="99"/>
      <c r="L88" s="99"/>
      <c r="M88" s="99"/>
      <c r="N88" s="169"/>
    </row>
    <row r="89" spans="1:14" s="113" customFormat="1" ht="18" customHeight="1">
      <c r="A89" s="111"/>
      <c r="B89" s="116">
        <v>39</v>
      </c>
      <c r="C89" s="272" t="s">
        <v>168</v>
      </c>
      <c r="D89" s="273"/>
      <c r="E89" s="273"/>
      <c r="N89" s="166"/>
    </row>
    <row r="90" spans="1:14" ht="12.75">
      <c r="A90" s="117">
        <v>3639</v>
      </c>
      <c r="B90" s="118">
        <v>3900</v>
      </c>
      <c r="C90" s="108" t="s">
        <v>169</v>
      </c>
      <c r="D90" s="147">
        <f>SUM('[4]ZU odbory'!D46+'[4]ZU odbory'!D161)</f>
        <v>24</v>
      </c>
      <c r="E90" s="147">
        <f>SUM('[4]ZU odbory'!E46+'[4]ZU odbory'!E161)</f>
        <v>28</v>
      </c>
      <c r="F90" s="147">
        <f>SUM('[4]ZU odbory'!F46+'[4]ZU odbory'!F161)</f>
        <v>0</v>
      </c>
      <c r="G90" s="147">
        <f>SUM('[4]ZU odbory'!G46+'[4]ZU odbory'!G161)</f>
        <v>0</v>
      </c>
      <c r="H90" s="147">
        <f>SUM('[4]ZU odbory'!H46+'[4]ZU odbory'!H161)</f>
        <v>0</v>
      </c>
      <c r="I90" s="147">
        <f>SUM('[4]ZU odbory'!I46+'[4]ZU odbory'!I161)</f>
        <v>0</v>
      </c>
      <c r="J90" s="147">
        <f>SUM('[4]ZU odbory'!J46+'[4]ZU odbory'!J161)</f>
        <v>0</v>
      </c>
      <c r="K90" s="147">
        <f>SUM('[4]ZU odbory'!K46+'[4]ZU odbory'!K161)</f>
        <v>28</v>
      </c>
      <c r="L90" s="147">
        <f>SUM('[4]ZU odbory'!L46+'[4]ZU odbory'!L161)</f>
        <v>21</v>
      </c>
      <c r="M90" s="147">
        <f>SUM('[4]ZU odbory'!M46+'[4]ZU odbory'!M161)</f>
        <v>28</v>
      </c>
      <c r="N90" s="163">
        <f>SUM('[4]ZU odbory'!N46+'[4]ZU odbory'!N161)</f>
        <v>30</v>
      </c>
    </row>
    <row r="91" spans="1:14" s="98" customFormat="1" ht="12.75">
      <c r="A91" s="96"/>
      <c r="B91" s="101"/>
      <c r="C91" s="153" t="s">
        <v>170</v>
      </c>
      <c r="D91" s="165">
        <f>SUM(D90:D90)</f>
        <v>24</v>
      </c>
      <c r="E91" s="165">
        <f aca="true" t="shared" si="10" ref="E91:N91">SUM(E90:E90)</f>
        <v>28</v>
      </c>
      <c r="F91" s="165">
        <f t="shared" si="10"/>
        <v>0</v>
      </c>
      <c r="G91" s="165">
        <f t="shared" si="10"/>
        <v>0</v>
      </c>
      <c r="H91" s="165">
        <f t="shared" si="10"/>
        <v>0</v>
      </c>
      <c r="I91" s="165">
        <f t="shared" si="10"/>
        <v>0</v>
      </c>
      <c r="J91" s="165">
        <f t="shared" si="10"/>
        <v>0</v>
      </c>
      <c r="K91" s="165">
        <f t="shared" si="10"/>
        <v>28</v>
      </c>
      <c r="L91" s="165">
        <f t="shared" si="10"/>
        <v>21</v>
      </c>
      <c r="M91" s="165">
        <f t="shared" si="10"/>
        <v>28</v>
      </c>
      <c r="N91" s="165">
        <f t="shared" si="10"/>
        <v>30</v>
      </c>
    </row>
    <row r="92" spans="3:14" ht="12.75">
      <c r="C92" s="144"/>
      <c r="D92" s="151"/>
      <c r="E92" s="99"/>
      <c r="F92" s="99"/>
      <c r="G92" s="99"/>
      <c r="H92" s="99"/>
      <c r="I92" s="99"/>
      <c r="J92" s="99"/>
      <c r="K92" s="99"/>
      <c r="L92" s="99"/>
      <c r="M92" s="99"/>
      <c r="N92" s="169"/>
    </row>
    <row r="93" spans="1:14" s="113" customFormat="1" ht="18" customHeight="1">
      <c r="A93" s="111"/>
      <c r="B93" s="116">
        <v>41</v>
      </c>
      <c r="C93" s="272" t="s">
        <v>171</v>
      </c>
      <c r="D93" s="273"/>
      <c r="E93" s="273"/>
      <c r="N93" s="166"/>
    </row>
    <row r="94" spans="1:14" ht="12.75">
      <c r="A94" s="88">
        <v>4351</v>
      </c>
      <c r="B94" s="88">
        <v>4199</v>
      </c>
      <c r="C94" s="92" t="s">
        <v>172</v>
      </c>
      <c r="D94" s="147">
        <f>SUM('[4]18'!E17)</f>
        <v>40</v>
      </c>
      <c r="E94" s="147">
        <f>SUM('[4]18'!F17)</f>
        <v>40</v>
      </c>
      <c r="F94" s="147">
        <f>SUM('[4]18'!G17)</f>
        <v>0</v>
      </c>
      <c r="G94" s="147">
        <f>SUM('[4]18'!H17)</f>
        <v>0</v>
      </c>
      <c r="H94" s="147">
        <f>SUM('[4]18'!I17)</f>
        <v>0</v>
      </c>
      <c r="I94" s="147">
        <f>SUM('[4]18'!J17)</f>
        <v>0</v>
      </c>
      <c r="J94" s="147">
        <f>SUM('[4]18'!K17)</f>
        <v>0</v>
      </c>
      <c r="K94" s="147">
        <f>SUM('[4]18'!L17)</f>
        <v>40</v>
      </c>
      <c r="L94" s="147">
        <f>SUM('[4]18'!M17)</f>
        <v>20</v>
      </c>
      <c r="M94" s="147">
        <f>SUM('[4]18'!N17)</f>
        <v>40</v>
      </c>
      <c r="N94" s="163">
        <f>SUM('[4]18'!O17)</f>
        <v>40</v>
      </c>
    </row>
    <row r="95" spans="1:14" s="98" customFormat="1" ht="12.75">
      <c r="A95" s="96"/>
      <c r="B95" s="101"/>
      <c r="C95" s="153" t="s">
        <v>173</v>
      </c>
      <c r="D95" s="94">
        <f>SUM(D94:D94)</f>
        <v>40</v>
      </c>
      <c r="E95" s="94">
        <f aca="true" t="shared" si="11" ref="E95:N95">SUM(E94:E94)</f>
        <v>40</v>
      </c>
      <c r="F95" s="94">
        <f t="shared" si="11"/>
        <v>0</v>
      </c>
      <c r="G95" s="94">
        <f t="shared" si="11"/>
        <v>0</v>
      </c>
      <c r="H95" s="94">
        <f t="shared" si="11"/>
        <v>0</v>
      </c>
      <c r="I95" s="94">
        <f t="shared" si="11"/>
        <v>0</v>
      </c>
      <c r="J95" s="94">
        <f t="shared" si="11"/>
        <v>0</v>
      </c>
      <c r="K95" s="94">
        <f t="shared" si="11"/>
        <v>40</v>
      </c>
      <c r="L95" s="94">
        <f t="shared" si="11"/>
        <v>20</v>
      </c>
      <c r="M95" s="94">
        <f t="shared" si="11"/>
        <v>40</v>
      </c>
      <c r="N95" s="165">
        <f t="shared" si="11"/>
        <v>40</v>
      </c>
    </row>
    <row r="96" spans="3:14" ht="12.75">
      <c r="C96" s="144"/>
      <c r="D96" s="151"/>
      <c r="E96" s="99"/>
      <c r="F96" s="99"/>
      <c r="G96" s="99"/>
      <c r="H96" s="99"/>
      <c r="I96" s="99"/>
      <c r="J96" s="99"/>
      <c r="K96" s="99"/>
      <c r="L96" s="99"/>
      <c r="M96" s="99"/>
      <c r="N96" s="169"/>
    </row>
    <row r="97" spans="1:14" s="113" customFormat="1" ht="18" customHeight="1">
      <c r="A97" s="111"/>
      <c r="B97" s="116">
        <v>43</v>
      </c>
      <c r="C97" s="285" t="s">
        <v>174</v>
      </c>
      <c r="D97" s="284"/>
      <c r="E97" s="284"/>
      <c r="N97" s="166"/>
    </row>
    <row r="98" spans="1:14" s="113" customFormat="1" ht="28.5" customHeight="1">
      <c r="A98" s="119"/>
      <c r="B98" s="119">
        <v>4339</v>
      </c>
      <c r="C98" s="120" t="s">
        <v>175</v>
      </c>
      <c r="D98" s="156">
        <f>SUM('[4]ZU odbory'!D96)</f>
        <v>278</v>
      </c>
      <c r="E98" s="156">
        <f>SUM('[4]ZU odbory'!E96)</f>
        <v>0</v>
      </c>
      <c r="F98" s="156">
        <f>SUM('[4]ZU odbory'!F96)</f>
        <v>144</v>
      </c>
      <c r="G98" s="156">
        <f>SUM('[4]ZU odbory'!G96)</f>
        <v>1092</v>
      </c>
      <c r="H98" s="156">
        <f>SUM('[4]ZU odbory'!H96)</f>
        <v>0</v>
      </c>
      <c r="I98" s="156">
        <f>SUM('[4]ZU odbory'!I96)</f>
        <v>0</v>
      </c>
      <c r="J98" s="156">
        <f>SUM('[4]ZU odbory'!J96)</f>
        <v>1184</v>
      </c>
      <c r="K98" s="156">
        <f>SUM('[4]ZU odbory'!K96)</f>
        <v>2420</v>
      </c>
      <c r="L98" s="156">
        <f>SUM('[4]ZU odbory'!L96)</f>
        <v>1432</v>
      </c>
      <c r="M98" s="156">
        <f>SUM('[4]ZU odbory'!M96)</f>
        <v>2421</v>
      </c>
      <c r="N98" s="173">
        <f>SUM('[4]ZU odbory'!N96)</f>
        <v>0</v>
      </c>
    </row>
    <row r="99" spans="2:14" ht="25.5">
      <c r="B99" s="88">
        <v>4341</v>
      </c>
      <c r="C99" s="92" t="s">
        <v>175</v>
      </c>
      <c r="D99" s="93">
        <f>SUM('[4]ZU odbory'!D97)</f>
        <v>10</v>
      </c>
      <c r="E99" s="93">
        <f>SUM('[4]ZU odbory'!E97)</f>
        <v>20</v>
      </c>
      <c r="F99" s="93">
        <f>SUM('[4]ZU odbory'!F97)</f>
        <v>0</v>
      </c>
      <c r="G99" s="93">
        <f>SUM('[4]ZU odbory'!G97)</f>
        <v>-5</v>
      </c>
      <c r="H99" s="93">
        <f>SUM('[4]ZU odbory'!H97)</f>
        <v>0</v>
      </c>
      <c r="I99" s="93">
        <f>SUM('[4]ZU odbory'!I97)</f>
        <v>0</v>
      </c>
      <c r="J99" s="93">
        <f>SUM('[4]ZU odbory'!J97)</f>
        <v>-5</v>
      </c>
      <c r="K99" s="93">
        <f>SUM('[4]ZU odbory'!K97)</f>
        <v>10</v>
      </c>
      <c r="L99" s="93">
        <f>SUM('[4]ZU odbory'!L97)</f>
        <v>4</v>
      </c>
      <c r="M99" s="93">
        <f>SUM('[4]ZU odbory'!M97)</f>
        <v>10</v>
      </c>
      <c r="N99" s="164">
        <f>SUM('[4]ZU odbory'!N97)</f>
        <v>10</v>
      </c>
    </row>
    <row r="100" spans="2:14" ht="12.75">
      <c r="B100" s="88">
        <v>4349</v>
      </c>
      <c r="C100" s="89" t="s">
        <v>176</v>
      </c>
      <c r="D100" s="93">
        <f>SUM('[4]ZU odbory'!D98)</f>
        <v>1</v>
      </c>
      <c r="E100" s="93">
        <f>SUM('[4]ZU odbory'!E98)</f>
        <v>25</v>
      </c>
      <c r="F100" s="93">
        <f>SUM('[4]ZU odbory'!F98)</f>
        <v>0</v>
      </c>
      <c r="G100" s="93">
        <f>SUM('[4]ZU odbory'!G98)</f>
        <v>0</v>
      </c>
      <c r="H100" s="93">
        <f>SUM('[4]ZU odbory'!H98)</f>
        <v>0</v>
      </c>
      <c r="I100" s="93">
        <f>SUM('[4]ZU odbory'!I98)</f>
        <v>0</v>
      </c>
      <c r="J100" s="93">
        <f>SUM('[4]ZU odbory'!J98)</f>
        <v>0</v>
      </c>
      <c r="K100" s="93">
        <f>SUM('[4]ZU odbory'!K98)</f>
        <v>25</v>
      </c>
      <c r="L100" s="93">
        <f>SUM('[4]ZU odbory'!L98)</f>
        <v>1</v>
      </c>
      <c r="M100" s="93">
        <f>SUM('[4]ZU odbory'!M98)</f>
        <v>25</v>
      </c>
      <c r="N100" s="164">
        <f>SUM('[4]ZU odbory'!N98)</f>
        <v>25</v>
      </c>
    </row>
    <row r="101" spans="2:14" ht="12.75">
      <c r="B101" s="88">
        <v>4350</v>
      </c>
      <c r="C101" s="92" t="s">
        <v>177</v>
      </c>
      <c r="D101" s="93">
        <f>SUM('[4]ZU odbory'!D25+'[4]ZU odbory'!D74)</f>
        <v>13626</v>
      </c>
      <c r="E101" s="93">
        <f>SUM('[4]ZU odbory'!E25+'[4]ZU odbory'!E74)</f>
        <v>1575</v>
      </c>
      <c r="F101" s="93">
        <f>SUM('[4]ZU odbory'!F25+'[4]ZU odbory'!F74)</f>
        <v>0</v>
      </c>
      <c r="G101" s="93">
        <f>SUM('[4]ZU odbory'!G25+'[4]ZU odbory'!G74)</f>
        <v>7101</v>
      </c>
      <c r="H101" s="93">
        <f>SUM('[4]ZU odbory'!H25+'[4]ZU odbory'!H74)</f>
        <v>0</v>
      </c>
      <c r="I101" s="93">
        <f>SUM('[4]ZU odbory'!I25+'[4]ZU odbory'!I74)</f>
        <v>4734</v>
      </c>
      <c r="J101" s="93">
        <f>SUM('[4]ZU odbory'!J25+'[4]ZU odbory'!J74)</f>
        <v>0</v>
      </c>
      <c r="K101" s="93">
        <f>SUM('[4]ZU odbory'!K25+'[4]ZU odbory'!K74)</f>
        <v>13410</v>
      </c>
      <c r="L101" s="93">
        <f>SUM('[4]ZU odbory'!L25+'[4]ZU odbory'!L74)</f>
        <v>13015</v>
      </c>
      <c r="M101" s="93">
        <f>SUM('[4]ZU odbory'!M25+'[4]ZU odbory'!M74)</f>
        <v>15711</v>
      </c>
      <c r="N101" s="164">
        <f>SUM('[4]ZU odbory'!N25+'[4]ZU odbory'!N74)</f>
        <v>1932</v>
      </c>
    </row>
    <row r="102" spans="2:14" ht="12.75">
      <c r="B102" s="88">
        <v>4351</v>
      </c>
      <c r="C102" s="89" t="s">
        <v>178</v>
      </c>
      <c r="D102" s="93">
        <f>SUM('[4]ZU odbory'!D99+'[4]ZU odbory'!D75)</f>
        <v>550</v>
      </c>
      <c r="E102" s="93">
        <f>SUM('[4]ZU odbory'!E99+'[4]ZU odbory'!E75)</f>
        <v>400</v>
      </c>
      <c r="F102" s="93">
        <f>SUM('[4]ZU odbory'!F99+'[4]ZU odbory'!F75)</f>
        <v>0</v>
      </c>
      <c r="G102" s="93">
        <f>SUM('[4]ZU odbory'!G99+'[4]ZU odbory'!G75)</f>
        <v>0</v>
      </c>
      <c r="H102" s="93">
        <f>SUM('[4]ZU odbory'!H99+'[4]ZU odbory'!H75)</f>
        <v>0</v>
      </c>
      <c r="I102" s="93">
        <f>SUM('[4]ZU odbory'!I99+'[4]ZU odbory'!I75)</f>
        <v>150</v>
      </c>
      <c r="J102" s="93">
        <f>SUM('[4]ZU odbory'!J99+'[4]ZU odbory'!J75)</f>
        <v>0</v>
      </c>
      <c r="K102" s="93">
        <f>SUM('[4]ZU odbory'!K99+'[4]ZU odbory'!K75)</f>
        <v>550</v>
      </c>
      <c r="L102" s="93">
        <f>SUM('[4]ZU odbory'!L99+'[4]ZU odbory'!L75)</f>
        <v>550</v>
      </c>
      <c r="M102" s="93">
        <f>SUM('[4]ZU odbory'!M99+'[4]ZU odbory'!M75)</f>
        <v>550</v>
      </c>
      <c r="N102" s="164">
        <f>SUM('[4]ZU odbory'!N99+'[4]ZU odbory'!N75)</f>
        <v>2550</v>
      </c>
    </row>
    <row r="103" spans="2:14" ht="12.75">
      <c r="B103" s="88">
        <v>4359</v>
      </c>
      <c r="C103" s="89" t="s">
        <v>179</v>
      </c>
      <c r="D103" s="93">
        <f>SUM('[4]ZU odbory'!D100)</f>
        <v>62</v>
      </c>
      <c r="E103" s="93">
        <f>SUM('[4]ZU odbory'!E100)</f>
        <v>66</v>
      </c>
      <c r="F103" s="93">
        <f>SUM('[4]ZU odbory'!F100)</f>
        <v>0</v>
      </c>
      <c r="G103" s="93">
        <f>SUM('[4]ZU odbory'!G100)</f>
        <v>0</v>
      </c>
      <c r="H103" s="93">
        <f>SUM('[4]ZU odbory'!H100)</f>
        <v>0</v>
      </c>
      <c r="I103" s="93">
        <f>SUM('[4]ZU odbory'!I100)</f>
        <v>0</v>
      </c>
      <c r="J103" s="93">
        <f>SUM('[4]ZU odbory'!J100)</f>
        <v>0</v>
      </c>
      <c r="K103" s="93">
        <f>SUM('[4]ZU odbory'!K100)</f>
        <v>66</v>
      </c>
      <c r="L103" s="93">
        <f>SUM('[4]ZU odbory'!L100)</f>
        <v>44</v>
      </c>
      <c r="M103" s="93">
        <f>SUM('[4]ZU odbory'!M100)</f>
        <v>66</v>
      </c>
      <c r="N103" s="164">
        <f>SUM('[4]ZU odbory'!N100)</f>
        <v>70</v>
      </c>
    </row>
    <row r="104" spans="1:14" ht="12.75">
      <c r="A104" s="88">
        <v>4341</v>
      </c>
      <c r="B104" s="88">
        <v>4371</v>
      </c>
      <c r="C104" s="89" t="s">
        <v>180</v>
      </c>
      <c r="D104" s="93">
        <f>SUM('[4]ZU odbory'!D101)</f>
        <v>100</v>
      </c>
      <c r="E104" s="93">
        <f>SUM('[4]ZU odbory'!E101)</f>
        <v>100</v>
      </c>
      <c r="F104" s="93">
        <f>SUM('[4]ZU odbory'!F101)</f>
        <v>0</v>
      </c>
      <c r="G104" s="93">
        <f>SUM('[4]ZU odbory'!G101)</f>
        <v>0</v>
      </c>
      <c r="H104" s="93">
        <f>SUM('[4]ZU odbory'!H101)</f>
        <v>0</v>
      </c>
      <c r="I104" s="93">
        <f>SUM('[4]ZU odbory'!I101)</f>
        <v>0</v>
      </c>
      <c r="J104" s="93">
        <f>SUM('[4]ZU odbory'!J101)</f>
        <v>0</v>
      </c>
      <c r="K104" s="93">
        <f>SUM('[4]ZU odbory'!K101)</f>
        <v>100</v>
      </c>
      <c r="L104" s="93">
        <f>SUM('[4]ZU odbory'!L101)</f>
        <v>100</v>
      </c>
      <c r="M104" s="93">
        <f>SUM('[4]ZU odbory'!M101)</f>
        <v>100</v>
      </c>
      <c r="N104" s="164">
        <f>SUM('[4]ZU odbory'!N101)</f>
        <v>100</v>
      </c>
    </row>
    <row r="105" spans="2:14" ht="12.75">
      <c r="B105" s="88">
        <v>4378</v>
      </c>
      <c r="C105" s="92" t="s">
        <v>181</v>
      </c>
      <c r="D105" s="93">
        <f>SUM('[4]ZU odbory'!D102)</f>
        <v>43</v>
      </c>
      <c r="E105" s="93">
        <f>SUM('[4]ZU odbory'!E102)</f>
        <v>45</v>
      </c>
      <c r="F105" s="93">
        <f>SUM('[4]ZU odbory'!F102)</f>
        <v>0</v>
      </c>
      <c r="G105" s="93">
        <f>SUM('[4]ZU odbory'!G102)</f>
        <v>0</v>
      </c>
      <c r="H105" s="93">
        <f>SUM('[4]ZU odbory'!H102)</f>
        <v>0</v>
      </c>
      <c r="I105" s="93">
        <f>SUM('[4]ZU odbory'!I102)</f>
        <v>0</v>
      </c>
      <c r="J105" s="93">
        <f>SUM('[4]ZU odbory'!J102)</f>
        <v>0</v>
      </c>
      <c r="K105" s="93">
        <f>SUM('[4]ZU odbory'!K102)</f>
        <v>45</v>
      </c>
      <c r="L105" s="93">
        <f>SUM('[4]ZU odbory'!L102)</f>
        <v>43</v>
      </c>
      <c r="M105" s="93">
        <f>SUM('[4]ZU odbory'!M102)</f>
        <v>43</v>
      </c>
      <c r="N105" s="164">
        <f>SUM('[4]ZU odbory'!N102)</f>
        <v>45</v>
      </c>
    </row>
    <row r="106" spans="1:14" ht="12.75">
      <c r="A106" s="88">
        <v>4359</v>
      </c>
      <c r="B106" s="88">
        <v>4399</v>
      </c>
      <c r="C106" s="92" t="s">
        <v>182</v>
      </c>
      <c r="D106" s="93">
        <f>SUM('[4]18'!E66)</f>
        <v>10</v>
      </c>
      <c r="E106" s="93">
        <f>SUM('[4]18'!F66)</f>
        <v>10</v>
      </c>
      <c r="F106" s="93">
        <f>SUM('[4]18'!G66)</f>
        <v>0</v>
      </c>
      <c r="G106" s="93">
        <f>SUM('[4]18'!H66)</f>
        <v>0</v>
      </c>
      <c r="H106" s="93">
        <f>SUM('[4]18'!I66)</f>
        <v>0</v>
      </c>
      <c r="I106" s="93">
        <f>SUM('[4]18'!J66)</f>
        <v>0</v>
      </c>
      <c r="J106" s="93">
        <f>SUM('[4]18'!K66)</f>
        <v>0</v>
      </c>
      <c r="K106" s="93">
        <f>SUM('[4]18'!L66)</f>
        <v>10</v>
      </c>
      <c r="L106" s="93">
        <f>SUM('[4]18'!M66)</f>
        <v>10</v>
      </c>
      <c r="M106" s="93">
        <f>SUM('[4]18'!N66)</f>
        <v>10</v>
      </c>
      <c r="N106" s="164">
        <f>SUM('[4]18'!O66)</f>
        <v>10</v>
      </c>
    </row>
    <row r="107" spans="1:14" s="98" customFormat="1" ht="12.75">
      <c r="A107" s="96"/>
      <c r="B107" s="97"/>
      <c r="C107" s="153" t="s">
        <v>183</v>
      </c>
      <c r="D107" s="165">
        <f>SUM(D98:D106)</f>
        <v>14680</v>
      </c>
      <c r="E107" s="165">
        <f aca="true" t="shared" si="12" ref="E107:N107">SUM(E98:E106)</f>
        <v>2241</v>
      </c>
      <c r="F107" s="165">
        <f t="shared" si="12"/>
        <v>144</v>
      </c>
      <c r="G107" s="165">
        <f t="shared" si="12"/>
        <v>8188</v>
      </c>
      <c r="H107" s="165">
        <f t="shared" si="12"/>
        <v>0</v>
      </c>
      <c r="I107" s="165">
        <f t="shared" si="12"/>
        <v>4884</v>
      </c>
      <c r="J107" s="165">
        <f t="shared" si="12"/>
        <v>1179</v>
      </c>
      <c r="K107" s="165">
        <f t="shared" si="12"/>
        <v>16636</v>
      </c>
      <c r="L107" s="165">
        <f t="shared" si="12"/>
        <v>15199</v>
      </c>
      <c r="M107" s="165">
        <f t="shared" si="12"/>
        <v>18936</v>
      </c>
      <c r="N107" s="165">
        <f t="shared" si="12"/>
        <v>4742</v>
      </c>
    </row>
    <row r="108" spans="3:14" ht="12.75">
      <c r="C108" s="121"/>
      <c r="D108" s="122"/>
      <c r="E108" s="99"/>
      <c r="F108" s="99"/>
      <c r="G108" s="99"/>
      <c r="H108" s="99"/>
      <c r="I108" s="99"/>
      <c r="J108" s="99"/>
      <c r="K108" s="99"/>
      <c r="L108" s="99"/>
      <c r="M108" s="99"/>
      <c r="N108" s="169"/>
    </row>
    <row r="109" spans="1:14" s="113" customFormat="1" ht="18">
      <c r="A109" s="111"/>
      <c r="B109" s="116">
        <v>52</v>
      </c>
      <c r="C109" s="272" t="s">
        <v>184</v>
      </c>
      <c r="D109" s="273"/>
      <c r="E109" s="273"/>
      <c r="N109" s="166"/>
    </row>
    <row r="110" spans="1:14" ht="12.75">
      <c r="A110" s="88">
        <v>2169</v>
      </c>
      <c r="B110" s="88">
        <v>5212</v>
      </c>
      <c r="C110" s="107" t="s">
        <v>185</v>
      </c>
      <c r="D110" s="147">
        <f>SUM('[4]ZU odbory'!D136)</f>
        <v>77</v>
      </c>
      <c r="E110" s="147">
        <f>SUM('[4]ZU odbory'!E136)</f>
        <v>163</v>
      </c>
      <c r="F110" s="147">
        <f>SUM('[4]ZU odbory'!F136)</f>
        <v>0</v>
      </c>
      <c r="G110" s="147">
        <f>SUM('[4]ZU odbory'!G136)</f>
        <v>0</v>
      </c>
      <c r="H110" s="147">
        <f>SUM('[4]ZU odbory'!H136)</f>
        <v>0</v>
      </c>
      <c r="I110" s="147">
        <f>SUM('[4]ZU odbory'!I136)</f>
        <v>0</v>
      </c>
      <c r="J110" s="147">
        <f>SUM('[4]ZU odbory'!J136)</f>
        <v>0</v>
      </c>
      <c r="K110" s="147">
        <f>SUM('[4]ZU odbory'!K136)</f>
        <v>163</v>
      </c>
      <c r="L110" s="147">
        <f>SUM('[4]ZU odbory'!L136)</f>
        <v>27</v>
      </c>
      <c r="M110" s="147">
        <f>SUM('[4]ZU odbory'!M136)</f>
        <v>116</v>
      </c>
      <c r="N110" s="163">
        <f>SUM('[4]ZU odbory'!N136)</f>
        <v>263</v>
      </c>
    </row>
    <row r="111" spans="1:14" s="98" customFormat="1" ht="12.75">
      <c r="A111" s="96"/>
      <c r="B111" s="101"/>
      <c r="C111" s="153" t="s">
        <v>186</v>
      </c>
      <c r="D111" s="165">
        <f>SUM(D110)</f>
        <v>77</v>
      </c>
      <c r="E111" s="165">
        <f aca="true" t="shared" si="13" ref="E111:N111">SUM(E110)</f>
        <v>163</v>
      </c>
      <c r="F111" s="165">
        <f t="shared" si="13"/>
        <v>0</v>
      </c>
      <c r="G111" s="165">
        <f t="shared" si="13"/>
        <v>0</v>
      </c>
      <c r="H111" s="165">
        <f t="shared" si="13"/>
        <v>0</v>
      </c>
      <c r="I111" s="165">
        <f t="shared" si="13"/>
        <v>0</v>
      </c>
      <c r="J111" s="165">
        <f t="shared" si="13"/>
        <v>0</v>
      </c>
      <c r="K111" s="165">
        <f t="shared" si="13"/>
        <v>163</v>
      </c>
      <c r="L111" s="165">
        <f t="shared" si="13"/>
        <v>27</v>
      </c>
      <c r="M111" s="165">
        <f t="shared" si="13"/>
        <v>116</v>
      </c>
      <c r="N111" s="165">
        <f t="shared" si="13"/>
        <v>263</v>
      </c>
    </row>
    <row r="112" spans="3:14" ht="12.75">
      <c r="C112" s="144"/>
      <c r="D112" s="151"/>
      <c r="E112" s="99"/>
      <c r="F112" s="99"/>
      <c r="G112" s="99"/>
      <c r="H112" s="99"/>
      <c r="I112" s="99"/>
      <c r="J112" s="99"/>
      <c r="K112" s="99"/>
      <c r="L112" s="99"/>
      <c r="M112" s="99"/>
      <c r="N112" s="169"/>
    </row>
    <row r="113" spans="1:14" s="113" customFormat="1" ht="18">
      <c r="A113" s="111"/>
      <c r="B113" s="116">
        <v>53</v>
      </c>
      <c r="C113" s="272" t="s">
        <v>187</v>
      </c>
      <c r="D113" s="273"/>
      <c r="E113" s="273"/>
      <c r="F113" s="123"/>
      <c r="G113" s="123"/>
      <c r="H113" s="123"/>
      <c r="I113" s="123"/>
      <c r="J113" s="123"/>
      <c r="K113" s="123"/>
      <c r="L113" s="123"/>
      <c r="M113" s="123"/>
      <c r="N113" s="170"/>
    </row>
    <row r="114" spans="1:14" s="113" customFormat="1" ht="12.75">
      <c r="A114" s="119">
        <v>3330</v>
      </c>
      <c r="B114" s="119">
        <v>5311</v>
      </c>
      <c r="C114" s="100" t="s">
        <v>187</v>
      </c>
      <c r="D114" s="157">
        <f>SUM('[4]ZU odbory'!D156+'[4]ZU odbory'!D26)</f>
        <v>8040</v>
      </c>
      <c r="E114" s="157">
        <f>SUM('[4]ZU odbory'!E156+'[4]ZU odbory'!E26)</f>
        <v>8067</v>
      </c>
      <c r="F114" s="157">
        <f>SUM('[4]ZU odbory'!F156+'[4]ZU odbory'!F26)</f>
        <v>0</v>
      </c>
      <c r="G114" s="157">
        <f>SUM('[4]ZU odbory'!G156+'[4]ZU odbory'!G26)</f>
        <v>0</v>
      </c>
      <c r="H114" s="157">
        <f>SUM('[4]ZU odbory'!H156+'[4]ZU odbory'!H26)</f>
        <v>0</v>
      </c>
      <c r="I114" s="157">
        <f>SUM('[4]ZU odbory'!I156+'[4]ZU odbory'!I26)</f>
        <v>0</v>
      </c>
      <c r="J114" s="157">
        <f>SUM('[4]ZU odbory'!J156+'[4]ZU odbory'!J26)</f>
        <v>0</v>
      </c>
      <c r="K114" s="157">
        <f>SUM('[4]ZU odbory'!K156+'[4]ZU odbory'!K26)</f>
        <v>8067</v>
      </c>
      <c r="L114" s="157">
        <f>SUM('[4]ZU odbory'!L156+'[4]ZU odbory'!L26)</f>
        <v>5298</v>
      </c>
      <c r="M114" s="157">
        <f>SUM('[4]ZU odbory'!M156+'[4]ZU odbory'!M26)</f>
        <v>7977</v>
      </c>
      <c r="N114" s="174">
        <f>SUM('[4]ZU odbory'!N156+'[4]ZU odbory'!N26)</f>
        <v>9422</v>
      </c>
    </row>
    <row r="115" spans="1:14" ht="12.75">
      <c r="A115" s="88">
        <v>1037</v>
      </c>
      <c r="B115" s="88">
        <v>5399</v>
      </c>
      <c r="C115" s="124" t="s">
        <v>188</v>
      </c>
      <c r="D115" s="158">
        <f>SUM('[4]ZU odbory'!D157)</f>
        <v>207</v>
      </c>
      <c r="E115" s="158">
        <f>SUM('[4]ZU odbory'!E157)</f>
        <v>695</v>
      </c>
      <c r="F115" s="158">
        <f>SUM('[4]ZU odbory'!F157)</f>
        <v>0</v>
      </c>
      <c r="G115" s="158">
        <f>SUM('[4]ZU odbory'!G157)</f>
        <v>0</v>
      </c>
      <c r="H115" s="158">
        <f>SUM('[4]ZU odbory'!H157)</f>
        <v>0</v>
      </c>
      <c r="I115" s="158">
        <f>SUM('[4]ZU odbory'!I157)</f>
        <v>0</v>
      </c>
      <c r="J115" s="158">
        <f>SUM('[4]ZU odbory'!J157)</f>
        <v>0</v>
      </c>
      <c r="K115" s="158">
        <f>SUM('[4]ZU odbory'!K157)</f>
        <v>695</v>
      </c>
      <c r="L115" s="158">
        <f>SUM('[4]ZU odbory'!L157)</f>
        <v>62</v>
      </c>
      <c r="M115" s="158">
        <f>SUM('[4]ZU odbory'!M157)</f>
        <v>630</v>
      </c>
      <c r="N115" s="175">
        <f>SUM('[4]ZU odbory'!N157)</f>
        <v>600</v>
      </c>
    </row>
    <row r="116" spans="1:14" s="98" customFormat="1" ht="12.75">
      <c r="A116" s="96"/>
      <c r="B116" s="101"/>
      <c r="C116" s="153" t="s">
        <v>189</v>
      </c>
      <c r="D116" s="165">
        <f>SUM(D114:D115)</f>
        <v>8247</v>
      </c>
      <c r="E116" s="165">
        <f aca="true" t="shared" si="14" ref="E116:N116">SUM(E114:E115)</f>
        <v>8762</v>
      </c>
      <c r="F116" s="165">
        <f t="shared" si="14"/>
        <v>0</v>
      </c>
      <c r="G116" s="165">
        <f t="shared" si="14"/>
        <v>0</v>
      </c>
      <c r="H116" s="165">
        <f t="shared" si="14"/>
        <v>0</v>
      </c>
      <c r="I116" s="165">
        <f t="shared" si="14"/>
        <v>0</v>
      </c>
      <c r="J116" s="165">
        <f t="shared" si="14"/>
        <v>0</v>
      </c>
      <c r="K116" s="165">
        <f t="shared" si="14"/>
        <v>8762</v>
      </c>
      <c r="L116" s="165">
        <f t="shared" si="14"/>
        <v>5360</v>
      </c>
      <c r="M116" s="165">
        <f t="shared" si="14"/>
        <v>8607</v>
      </c>
      <c r="N116" s="165">
        <f t="shared" si="14"/>
        <v>10022</v>
      </c>
    </row>
    <row r="117" spans="3:14" ht="12.75">
      <c r="C117" s="144"/>
      <c r="D117" s="151"/>
      <c r="E117" s="99"/>
      <c r="F117" s="99"/>
      <c r="G117" s="99"/>
      <c r="H117" s="99"/>
      <c r="I117" s="99"/>
      <c r="J117" s="99"/>
      <c r="K117" s="99"/>
      <c r="L117" s="99"/>
      <c r="M117" s="99"/>
      <c r="N117" s="169"/>
    </row>
    <row r="118" spans="1:14" s="113" customFormat="1" ht="18" customHeight="1">
      <c r="A118" s="111"/>
      <c r="B118" s="116">
        <v>55</v>
      </c>
      <c r="C118" s="272" t="s">
        <v>190</v>
      </c>
      <c r="D118" s="273"/>
      <c r="E118" s="273"/>
      <c r="N118" s="166"/>
    </row>
    <row r="119" spans="1:14" ht="12.75">
      <c r="A119" s="88">
        <v>2310</v>
      </c>
      <c r="B119" s="88">
        <v>5512</v>
      </c>
      <c r="C119" s="107" t="s">
        <v>191</v>
      </c>
      <c r="D119" s="147">
        <f>SUM('[4]ZU odbory'!D137+'[4]ZU odbory'!D27+'[4]ZU odbory'!D76)</f>
        <v>1638</v>
      </c>
      <c r="E119" s="147">
        <f>SUM('[4]ZU odbory'!E137+'[4]ZU odbory'!E27+'[4]ZU odbory'!E76)</f>
        <v>1741</v>
      </c>
      <c r="F119" s="147">
        <f>SUM('[4]ZU odbory'!F137+'[4]ZU odbory'!F27+'[4]ZU odbory'!F76)</f>
        <v>0</v>
      </c>
      <c r="G119" s="147">
        <f>SUM('[4]ZU odbory'!G137+'[4]ZU odbory'!G27+'[4]ZU odbory'!G76)</f>
        <v>150</v>
      </c>
      <c r="H119" s="147">
        <f>SUM('[4]ZU odbory'!H137+'[4]ZU odbory'!H27+'[4]ZU odbory'!H76)</f>
        <v>0</v>
      </c>
      <c r="I119" s="147">
        <f>SUM('[4]ZU odbory'!I137+'[4]ZU odbory'!I27+'[4]ZU odbory'!I76)</f>
        <v>0</v>
      </c>
      <c r="J119" s="147">
        <f>SUM('[4]ZU odbory'!J137+'[4]ZU odbory'!J27+'[4]ZU odbory'!J76)</f>
        <v>189</v>
      </c>
      <c r="K119" s="147">
        <f>SUM('[4]ZU odbory'!K137+'[4]ZU odbory'!K27+'[4]ZU odbory'!K76)</f>
        <v>2080</v>
      </c>
      <c r="L119" s="147">
        <f>SUM('[4]ZU odbory'!L137+'[4]ZU odbory'!L27+'[4]ZU odbory'!L76)</f>
        <v>1116</v>
      </c>
      <c r="M119" s="147">
        <f>SUM('[4]ZU odbory'!M137+'[4]ZU odbory'!M27+'[4]ZU odbory'!M76)</f>
        <v>1962</v>
      </c>
      <c r="N119" s="163">
        <f>SUM('[4]ZU odbory'!N137+'[4]ZU odbory'!N27+'[4]ZU odbory'!N76)</f>
        <v>3031</v>
      </c>
    </row>
    <row r="120" spans="1:14" s="98" customFormat="1" ht="12.75">
      <c r="A120" s="96"/>
      <c r="B120" s="101"/>
      <c r="C120" s="153" t="s">
        <v>192</v>
      </c>
      <c r="D120" s="165">
        <f>SUM(D119)</f>
        <v>1638</v>
      </c>
      <c r="E120" s="165">
        <f aca="true" t="shared" si="15" ref="E120:N120">SUM(E119)</f>
        <v>1741</v>
      </c>
      <c r="F120" s="165">
        <f t="shared" si="15"/>
        <v>0</v>
      </c>
      <c r="G120" s="165">
        <f t="shared" si="15"/>
        <v>150</v>
      </c>
      <c r="H120" s="165">
        <f t="shared" si="15"/>
        <v>0</v>
      </c>
      <c r="I120" s="165">
        <f t="shared" si="15"/>
        <v>0</v>
      </c>
      <c r="J120" s="165">
        <f t="shared" si="15"/>
        <v>189</v>
      </c>
      <c r="K120" s="165">
        <f t="shared" si="15"/>
        <v>2080</v>
      </c>
      <c r="L120" s="165">
        <f t="shared" si="15"/>
        <v>1116</v>
      </c>
      <c r="M120" s="165">
        <f t="shared" si="15"/>
        <v>1962</v>
      </c>
      <c r="N120" s="165">
        <f t="shared" si="15"/>
        <v>3031</v>
      </c>
    </row>
    <row r="121" spans="3:14" ht="12.75">
      <c r="C121" s="144"/>
      <c r="D121" s="151"/>
      <c r="E121" s="99"/>
      <c r="F121" s="99"/>
      <c r="G121" s="99"/>
      <c r="H121" s="99"/>
      <c r="I121" s="99"/>
      <c r="J121" s="99"/>
      <c r="K121" s="99"/>
      <c r="L121" s="99"/>
      <c r="M121" s="99"/>
      <c r="N121" s="169"/>
    </row>
    <row r="122" spans="1:14" s="113" customFormat="1" ht="18" customHeight="1">
      <c r="A122" s="111"/>
      <c r="B122" s="116">
        <v>61</v>
      </c>
      <c r="C122" s="272" t="s">
        <v>193</v>
      </c>
      <c r="D122" s="273"/>
      <c r="E122" s="273"/>
      <c r="K122" s="123"/>
      <c r="L122" s="123"/>
      <c r="M122" s="123"/>
      <c r="N122" s="170"/>
    </row>
    <row r="123" spans="1:14" ht="12.75">
      <c r="A123" s="88">
        <v>3729</v>
      </c>
      <c r="B123" s="88">
        <v>6112</v>
      </c>
      <c r="C123" s="125" t="s">
        <v>194</v>
      </c>
      <c r="D123" s="147">
        <f>SUM('[4]ZU odbory'!D28+'[4]ZU odbory'!D138+'[4]ZU odbory'!D162)</f>
        <v>4647</v>
      </c>
      <c r="E123" s="147">
        <f>SUM('[4]ZU odbory'!E28+'[4]ZU odbory'!E138+'[4]ZU odbory'!E162)</f>
        <v>4902</v>
      </c>
      <c r="F123" s="147">
        <f>SUM('[4]ZU odbory'!F28+'[4]ZU odbory'!F138+'[4]ZU odbory'!F162)</f>
        <v>0</v>
      </c>
      <c r="G123" s="147">
        <f>SUM('[4]ZU odbory'!G28+'[4]ZU odbory'!G138+'[4]ZU odbory'!G162)</f>
        <v>0</v>
      </c>
      <c r="H123" s="147">
        <f>SUM('[4]ZU odbory'!H28+'[4]ZU odbory'!H138+'[4]ZU odbory'!H162)</f>
        <v>130</v>
      </c>
      <c r="I123" s="147">
        <f>SUM('[4]ZU odbory'!I28+'[4]ZU odbory'!I138+'[4]ZU odbory'!I162)</f>
        <v>0</v>
      </c>
      <c r="J123" s="147">
        <f>SUM('[4]ZU odbory'!J28+'[4]ZU odbory'!J138+'[4]ZU odbory'!J162)</f>
        <v>328</v>
      </c>
      <c r="K123" s="147">
        <f>SUM('[4]ZU odbory'!K28+'[4]ZU odbory'!K138+'[4]ZU odbory'!K162)</f>
        <v>5360</v>
      </c>
      <c r="L123" s="147">
        <f>SUM('[4]ZU odbory'!L28+'[4]ZU odbory'!L138+'[4]ZU odbory'!L162)</f>
        <v>3077</v>
      </c>
      <c r="M123" s="147">
        <f>SUM('[4]ZU odbory'!M28+'[4]ZU odbory'!M138+'[4]ZU odbory'!M162)</f>
        <v>5188</v>
      </c>
      <c r="N123" s="163">
        <f>SUM('[4]ZU odbory'!N28+'[4]ZU odbory'!N138+'[4]ZU odbory'!N162)</f>
        <v>6166</v>
      </c>
    </row>
    <row r="124" spans="2:14" ht="12.75">
      <c r="B124" s="88">
        <v>6118</v>
      </c>
      <c r="C124" s="126" t="s">
        <v>195</v>
      </c>
      <c r="D124" s="93">
        <f>SUM('[4]ZU odbory'!D88)</f>
        <v>479</v>
      </c>
      <c r="E124" s="93">
        <f>SUM('[4]ZU odbory'!E88)</f>
        <v>0</v>
      </c>
      <c r="F124" s="93">
        <f>SUM('[4]ZU odbory'!F88)</f>
        <v>0</v>
      </c>
      <c r="G124" s="93">
        <f>SUM('[4]ZU odbory'!G88)</f>
        <v>0</v>
      </c>
      <c r="H124" s="93">
        <f>SUM('[4]ZU odbory'!H88)</f>
        <v>0</v>
      </c>
      <c r="I124" s="93">
        <f>SUM('[4]ZU odbory'!I88)</f>
        <v>0</v>
      </c>
      <c r="J124" s="93">
        <f>SUM('[4]ZU odbory'!J88)</f>
        <v>30</v>
      </c>
      <c r="K124" s="93">
        <f>SUM('[4]ZU odbory'!K88)</f>
        <v>30</v>
      </c>
      <c r="L124" s="93">
        <f>SUM('[4]ZU odbory'!L88)</f>
        <v>5</v>
      </c>
      <c r="M124" s="93">
        <f>SUM('[4]ZU odbory'!M88)</f>
        <v>382</v>
      </c>
      <c r="N124" s="164">
        <f>SUM('[4]ZU odbory'!N88)</f>
        <v>0</v>
      </c>
    </row>
    <row r="125" spans="1:14" ht="12.75">
      <c r="A125" s="88">
        <v>2122</v>
      </c>
      <c r="B125" s="88">
        <v>6171</v>
      </c>
      <c r="C125" s="127" t="s">
        <v>196</v>
      </c>
      <c r="D125" s="93">
        <f>SUM('[4]ZU odbory'!D163+'[4]ZU odbory'!D139+'[4]ZU odbory'!D127+'[4]ZU odbory'!D104+'[4]ZU odbory'!D89+'[4]ZU odbory'!D77+'[4]ZU odbory'!D29)</f>
        <v>46514</v>
      </c>
      <c r="E125" s="93">
        <f>SUM('[4]ZU odbory'!E163+'[4]ZU odbory'!E139+'[4]ZU odbory'!E127+'[4]ZU odbory'!E104+'[4]ZU odbory'!E89+'[4]ZU odbory'!E77+'[4]ZU odbory'!E29)</f>
        <v>49679</v>
      </c>
      <c r="F125" s="93">
        <f>SUM('[4]ZU odbory'!F163+'[4]ZU odbory'!F139+'[4]ZU odbory'!F127+'[4]ZU odbory'!F104+'[4]ZU odbory'!F89+'[4]ZU odbory'!F77+'[4]ZU odbory'!F29)</f>
        <v>640</v>
      </c>
      <c r="G125" s="93">
        <f>SUM('[4]ZU odbory'!G163+'[4]ZU odbory'!G139+'[4]ZU odbory'!G127+'[4]ZU odbory'!G104+'[4]ZU odbory'!G89+'[4]ZU odbory'!G77+'[4]ZU odbory'!G29)</f>
        <v>-114</v>
      </c>
      <c r="H125" s="93">
        <f>SUM('[4]ZU odbory'!H163+'[4]ZU odbory'!H139+'[4]ZU odbory'!H127+'[4]ZU odbory'!H104+'[4]ZU odbory'!H89+'[4]ZU odbory'!H77+'[4]ZU odbory'!H29)</f>
        <v>652</v>
      </c>
      <c r="I125" s="93">
        <f>SUM('[4]ZU odbory'!I163+'[4]ZU odbory'!I139+'[4]ZU odbory'!I127+'[4]ZU odbory'!I104+'[4]ZU odbory'!I89+'[4]ZU odbory'!I77+'[4]ZU odbory'!I29)</f>
        <v>0</v>
      </c>
      <c r="J125" s="93">
        <f>SUM('[4]ZU odbory'!J163+'[4]ZU odbory'!J139+'[4]ZU odbory'!J127+'[4]ZU odbory'!J104+'[4]ZU odbory'!J89+'[4]ZU odbory'!J77+'[4]ZU odbory'!J29)</f>
        <v>13</v>
      </c>
      <c r="K125" s="93">
        <f>SUM('[4]ZU odbory'!K163+'[4]ZU odbory'!K139+'[4]ZU odbory'!K127+'[4]ZU odbory'!K104+'[4]ZU odbory'!K89+'[4]ZU odbory'!K77+'[4]ZU odbory'!K29)</f>
        <v>50870</v>
      </c>
      <c r="L125" s="93">
        <f>SUM('[4]ZU odbory'!L163+'[4]ZU odbory'!L139+'[4]ZU odbory'!L127+'[4]ZU odbory'!L104+'[4]ZU odbory'!L89+'[4]ZU odbory'!L77+'[4]ZU odbory'!L29)</f>
        <v>33212</v>
      </c>
      <c r="M125" s="93">
        <f>SUM('[4]ZU odbory'!M163+'[4]ZU odbory'!M139+'[4]ZU odbory'!M127+'[4]ZU odbory'!M104+'[4]ZU odbory'!M89+'[4]ZU odbory'!M77+'[4]ZU odbory'!M29)</f>
        <v>49859</v>
      </c>
      <c r="N125" s="164">
        <f>SUM('[4]ZU odbory'!N163+'[4]ZU odbory'!N139+'[4]ZU odbory'!N127+'[4]ZU odbory'!N104+'[4]ZU odbory'!N89+'[4]ZU odbory'!N77+'[4]ZU odbory'!N29)</f>
        <v>57258</v>
      </c>
    </row>
    <row r="126" spans="1:14" s="98" customFormat="1" ht="12.75">
      <c r="A126" s="96"/>
      <c r="B126" s="101"/>
      <c r="C126" s="153" t="s">
        <v>197</v>
      </c>
      <c r="D126" s="165">
        <f>SUM(D123:D125)</f>
        <v>51640</v>
      </c>
      <c r="E126" s="165">
        <f aca="true" t="shared" si="16" ref="E126:N126">SUM(E123:E125)</f>
        <v>54581</v>
      </c>
      <c r="F126" s="165">
        <f t="shared" si="16"/>
        <v>640</v>
      </c>
      <c r="G126" s="165">
        <f t="shared" si="16"/>
        <v>-114</v>
      </c>
      <c r="H126" s="165">
        <f t="shared" si="16"/>
        <v>782</v>
      </c>
      <c r="I126" s="165">
        <f t="shared" si="16"/>
        <v>0</v>
      </c>
      <c r="J126" s="165">
        <f t="shared" si="16"/>
        <v>371</v>
      </c>
      <c r="K126" s="165">
        <f t="shared" si="16"/>
        <v>56260</v>
      </c>
      <c r="L126" s="165">
        <f t="shared" si="16"/>
        <v>36294</v>
      </c>
      <c r="M126" s="165">
        <f t="shared" si="16"/>
        <v>55429</v>
      </c>
      <c r="N126" s="165">
        <f t="shared" si="16"/>
        <v>63424</v>
      </c>
    </row>
    <row r="127" spans="3:14" ht="12.75">
      <c r="C127" s="144"/>
      <c r="D127" s="151"/>
      <c r="E127" s="99"/>
      <c r="F127" s="99"/>
      <c r="G127" s="99"/>
      <c r="H127" s="99"/>
      <c r="I127" s="99"/>
      <c r="J127" s="99"/>
      <c r="K127" s="99"/>
      <c r="L127" s="99"/>
      <c r="M127" s="99"/>
      <c r="N127" s="169"/>
    </row>
    <row r="128" spans="1:14" s="113" customFormat="1" ht="18">
      <c r="A128" s="111"/>
      <c r="B128" s="116">
        <v>63</v>
      </c>
      <c r="C128" s="272" t="s">
        <v>198</v>
      </c>
      <c r="D128" s="273"/>
      <c r="E128" s="273"/>
      <c r="N128" s="166"/>
    </row>
    <row r="129" spans="1:14" ht="12.75">
      <c r="A129" s="88">
        <v>5212</v>
      </c>
      <c r="B129" s="88">
        <v>6310</v>
      </c>
      <c r="C129" s="128" t="s">
        <v>199</v>
      </c>
      <c r="D129" s="147">
        <f>SUM('[4]ZU odbory'!D30+'[4]ZU odbory'!D78+'[4]ZU odbory'!D164)</f>
        <v>1431</v>
      </c>
      <c r="E129" s="147">
        <f>SUM('[4]ZU odbory'!E30+'[4]ZU odbory'!E78+'[4]ZU odbory'!E164)</f>
        <v>1628</v>
      </c>
      <c r="F129" s="147">
        <f>SUM('[4]ZU odbory'!F30+'[4]ZU odbory'!F78+'[4]ZU odbory'!F164)</f>
        <v>0</v>
      </c>
      <c r="G129" s="147">
        <f>SUM('[4]ZU odbory'!G30+'[4]ZU odbory'!G78+'[4]ZU odbory'!G164)</f>
        <v>0</v>
      </c>
      <c r="H129" s="147">
        <f>SUM('[4]ZU odbory'!H30+'[4]ZU odbory'!H78+'[4]ZU odbory'!H164)</f>
        <v>-820</v>
      </c>
      <c r="I129" s="147">
        <f>SUM('[4]ZU odbory'!I30+'[4]ZU odbory'!I78+'[4]ZU odbory'!I164)</f>
        <v>0</v>
      </c>
      <c r="J129" s="147">
        <f>SUM('[4]ZU odbory'!J30+'[4]ZU odbory'!J78+'[4]ZU odbory'!J164)</f>
        <v>67</v>
      </c>
      <c r="K129" s="147">
        <f>SUM('[4]ZU odbory'!K30+'[4]ZU odbory'!K78+'[4]ZU odbory'!K164)</f>
        <v>875</v>
      </c>
      <c r="L129" s="147">
        <f>SUM('[4]ZU odbory'!L30+'[4]ZU odbory'!L78+'[4]ZU odbory'!L164)</f>
        <v>314</v>
      </c>
      <c r="M129" s="147">
        <f>SUM('[4]ZU odbory'!M30+'[4]ZU odbory'!M78+'[4]ZU odbory'!M164)</f>
        <v>659</v>
      </c>
      <c r="N129" s="163">
        <f>SUM('[4]ZU odbory'!N30+'[4]ZU odbory'!N78+'[4]ZU odbory'!N164)</f>
        <v>-370</v>
      </c>
    </row>
    <row r="130" spans="1:14" ht="12.75">
      <c r="A130" s="88">
        <v>6112</v>
      </c>
      <c r="B130" s="88">
        <v>6320</v>
      </c>
      <c r="C130" s="100" t="s">
        <v>200</v>
      </c>
      <c r="D130" s="158">
        <f>SUM('[4]ZU odbory'!D31)</f>
        <v>397</v>
      </c>
      <c r="E130" s="158">
        <f>SUM('[4]ZU odbory'!E31)</f>
        <v>400</v>
      </c>
      <c r="F130" s="158">
        <f>SUM('[4]ZU odbory'!F31)</f>
        <v>0</v>
      </c>
      <c r="G130" s="158">
        <f>SUM('[4]ZU odbory'!G31)</f>
        <v>0</v>
      </c>
      <c r="H130" s="158">
        <f>SUM('[4]ZU odbory'!H31)</f>
        <v>0</v>
      </c>
      <c r="I130" s="158">
        <f>SUM('[4]ZU odbory'!I31)</f>
        <v>0</v>
      </c>
      <c r="J130" s="158">
        <f>SUM('[4]ZU odbory'!J31)</f>
        <v>0</v>
      </c>
      <c r="K130" s="158">
        <f>SUM('[4]ZU odbory'!K31)</f>
        <v>400</v>
      </c>
      <c r="L130" s="158">
        <f>SUM('[4]ZU odbory'!L31)</f>
        <v>430</v>
      </c>
      <c r="M130" s="158">
        <f>SUM('[4]ZU odbory'!M31)</f>
        <v>415</v>
      </c>
      <c r="N130" s="175">
        <f>SUM('[4]ZU odbory'!N31)</f>
        <v>440</v>
      </c>
    </row>
    <row r="131" spans="2:14" ht="12.75">
      <c r="B131" s="88">
        <v>6330</v>
      </c>
      <c r="C131" s="129" t="s">
        <v>201</v>
      </c>
      <c r="D131" s="158">
        <f>SUM('[4]ZU odbory'!D165)</f>
        <v>14</v>
      </c>
      <c r="E131" s="158">
        <f>SUM('[4]ZU odbory'!E165)</f>
        <v>0</v>
      </c>
      <c r="F131" s="158">
        <f>SUM('[4]ZU odbory'!F165)</f>
        <v>0</v>
      </c>
      <c r="G131" s="158">
        <f>SUM('[4]ZU odbory'!G165)</f>
        <v>0</v>
      </c>
      <c r="H131" s="158">
        <f>SUM('[4]ZU odbory'!H165)</f>
        <v>0</v>
      </c>
      <c r="I131" s="158">
        <f>SUM('[4]ZU odbory'!I165)</f>
        <v>0</v>
      </c>
      <c r="J131" s="158">
        <f>SUM('[4]ZU odbory'!J165)</f>
        <v>0</v>
      </c>
      <c r="K131" s="158">
        <f>SUM('[4]ZU odbory'!K165)</f>
        <v>0</v>
      </c>
      <c r="L131" s="158">
        <f>SUM('[4]ZU odbory'!L165)</f>
        <v>0</v>
      </c>
      <c r="M131" s="158">
        <f>SUM('[4]ZU odbory'!M165)</f>
        <v>0</v>
      </c>
      <c r="N131" s="175">
        <f>SUM('[4]ZU odbory'!N165)</f>
        <v>0</v>
      </c>
    </row>
    <row r="132" spans="1:14" ht="12.75">
      <c r="A132" s="88" t="s">
        <v>202</v>
      </c>
      <c r="B132" s="88">
        <v>6399</v>
      </c>
      <c r="C132" s="129" t="s">
        <v>199</v>
      </c>
      <c r="D132" s="158">
        <f>SUM('[4]ZU odbory'!D32)</f>
        <v>2965</v>
      </c>
      <c r="E132" s="158">
        <f>SUM('[4]ZU odbory'!E32)</f>
        <v>3000</v>
      </c>
      <c r="F132" s="158">
        <f>SUM('[4]ZU odbory'!F32)</f>
        <v>0</v>
      </c>
      <c r="G132" s="158">
        <f>SUM('[4]ZU odbory'!G32)</f>
        <v>0</v>
      </c>
      <c r="H132" s="158">
        <f>SUM('[4]ZU odbory'!H32)</f>
        <v>2280</v>
      </c>
      <c r="I132" s="158">
        <f>SUM('[4]ZU odbory'!I32)</f>
        <v>0</v>
      </c>
      <c r="J132" s="158">
        <f>SUM('[4]ZU odbory'!J32)</f>
        <v>0</v>
      </c>
      <c r="K132" s="158">
        <f>SUM('[4]ZU odbory'!K32)</f>
        <v>5280</v>
      </c>
      <c r="L132" s="158">
        <f>SUM('[4]ZU odbory'!L32)</f>
        <v>5280</v>
      </c>
      <c r="M132" s="158">
        <f>SUM('[4]ZU odbory'!M32)</f>
        <v>5280</v>
      </c>
      <c r="N132" s="175">
        <f>SUM('[4]ZU odbory'!N32)</f>
        <v>3000</v>
      </c>
    </row>
    <row r="133" spans="2:14" ht="12.75">
      <c r="B133" s="88">
        <v>6391</v>
      </c>
      <c r="C133" s="130" t="s">
        <v>203</v>
      </c>
      <c r="D133" s="93">
        <f>SUM('[4]ZU odbory'!D140)</f>
        <v>0</v>
      </c>
      <c r="E133" s="93">
        <f>SUM('[4]ZU odbory'!E140)</f>
        <v>0</v>
      </c>
      <c r="F133" s="93">
        <f>SUM('[4]ZU odbory'!F140)</f>
        <v>0</v>
      </c>
      <c r="G133" s="93">
        <f>SUM('[4]ZU odbory'!G140)</f>
        <v>0</v>
      </c>
      <c r="H133" s="93">
        <f>SUM('[4]ZU odbory'!H140)</f>
        <v>0</v>
      </c>
      <c r="I133" s="93">
        <f>SUM('[4]ZU odbory'!I140)</f>
        <v>0</v>
      </c>
      <c r="J133" s="93">
        <f>SUM('[4]ZU odbory'!J140)</f>
        <v>9</v>
      </c>
      <c r="K133" s="93">
        <f>SUM('[4]ZU odbory'!K140)</f>
        <v>9</v>
      </c>
      <c r="L133" s="93">
        <f>SUM('[4]ZU odbory'!L140)</f>
        <v>9</v>
      </c>
      <c r="M133" s="93">
        <f>SUM('[4]ZU odbory'!M140)</f>
        <v>0</v>
      </c>
      <c r="N133" s="164">
        <f>SUM('[4]ZU odbory'!N140)</f>
        <v>0</v>
      </c>
    </row>
    <row r="134" spans="1:14" s="98" customFormat="1" ht="12.75">
      <c r="A134" s="96"/>
      <c r="B134" s="101"/>
      <c r="C134" s="153" t="s">
        <v>204</v>
      </c>
      <c r="D134" s="165">
        <f>SUM(D129:D133)</f>
        <v>4807</v>
      </c>
      <c r="E134" s="165">
        <f aca="true" t="shared" si="17" ref="E134:N134">SUM(E129:E133)</f>
        <v>5028</v>
      </c>
      <c r="F134" s="165">
        <f t="shared" si="17"/>
        <v>0</v>
      </c>
      <c r="G134" s="165">
        <f t="shared" si="17"/>
        <v>0</v>
      </c>
      <c r="H134" s="165">
        <f t="shared" si="17"/>
        <v>1460</v>
      </c>
      <c r="I134" s="165">
        <f t="shared" si="17"/>
        <v>0</v>
      </c>
      <c r="J134" s="165">
        <f t="shared" si="17"/>
        <v>76</v>
      </c>
      <c r="K134" s="165">
        <f t="shared" si="17"/>
        <v>6564</v>
      </c>
      <c r="L134" s="165">
        <f t="shared" si="17"/>
        <v>6033</v>
      </c>
      <c r="M134" s="165">
        <f t="shared" si="17"/>
        <v>6354</v>
      </c>
      <c r="N134" s="165">
        <f t="shared" si="17"/>
        <v>3070</v>
      </c>
    </row>
    <row r="135" spans="3:14" ht="12.75">
      <c r="C135" s="144"/>
      <c r="D135" s="151"/>
      <c r="E135" s="99"/>
      <c r="F135" s="99"/>
      <c r="G135" s="99"/>
      <c r="H135" s="99"/>
      <c r="I135" s="99"/>
      <c r="J135" s="99"/>
      <c r="K135" s="99"/>
      <c r="L135" s="99"/>
      <c r="M135" s="99"/>
      <c r="N135" s="169"/>
    </row>
    <row r="136" spans="1:14" s="113" customFormat="1" ht="18" customHeight="1">
      <c r="A136" s="111"/>
      <c r="B136" s="116">
        <v>64</v>
      </c>
      <c r="C136" s="272" t="s">
        <v>205</v>
      </c>
      <c r="D136" s="284"/>
      <c r="E136" s="284"/>
      <c r="N136" s="166"/>
    </row>
    <row r="137" spans="1:14" ht="12.75">
      <c r="A137" s="131"/>
      <c r="B137" s="114">
        <v>6402</v>
      </c>
      <c r="C137" s="89" t="s">
        <v>206</v>
      </c>
      <c r="D137" s="147">
        <f>SUM('[4]ZU odbory'!D33+'[4]ZU odbory'!D105+'[4]ZU odbory'!D141+'[4]ZU odbory'!D147)</f>
        <v>831</v>
      </c>
      <c r="E137" s="147">
        <f>SUM('[4]ZU odbory'!E33+'[4]ZU odbory'!E105+'[4]ZU odbory'!E141+'[4]ZU odbory'!E147)</f>
        <v>0</v>
      </c>
      <c r="F137" s="147">
        <f>SUM('[4]ZU odbory'!F33+'[4]ZU odbory'!F105+'[4]ZU odbory'!F141+'[4]ZU odbory'!F147)</f>
        <v>9</v>
      </c>
      <c r="G137" s="147">
        <f>SUM('[4]ZU odbory'!G33+'[4]ZU odbory'!G105+'[4]ZU odbory'!G141+'[4]ZU odbory'!G147)</f>
        <v>0</v>
      </c>
      <c r="H137" s="147">
        <f>SUM('[4]ZU odbory'!H33+'[4]ZU odbory'!H105+'[4]ZU odbory'!H141+'[4]ZU odbory'!H147)</f>
        <v>0</v>
      </c>
      <c r="I137" s="147">
        <f>SUM('[4]ZU odbory'!I33+'[4]ZU odbory'!I105+'[4]ZU odbory'!I141+'[4]ZU odbory'!I147)</f>
        <v>0</v>
      </c>
      <c r="J137" s="147">
        <f>SUM('[4]ZU odbory'!J33+'[4]ZU odbory'!J105+'[4]ZU odbory'!J141+'[4]ZU odbory'!J147)</f>
        <v>0</v>
      </c>
      <c r="K137" s="147">
        <f>SUM('[4]ZU odbory'!K33+'[4]ZU odbory'!K105+'[4]ZU odbory'!K141+'[4]ZU odbory'!K147)</f>
        <v>9</v>
      </c>
      <c r="L137" s="147">
        <f>SUM('[4]ZU odbory'!L33+'[4]ZU odbory'!L105+'[4]ZU odbory'!L141+'[4]ZU odbory'!L147)</f>
        <v>9</v>
      </c>
      <c r="M137" s="147">
        <f>SUM('[4]ZU odbory'!M33+'[4]ZU odbory'!M105+'[4]ZU odbory'!M141+'[4]ZU odbory'!M147)</f>
        <v>9</v>
      </c>
      <c r="N137" s="163">
        <f>SUM('[4]ZU odbory'!N33+'[4]ZU odbory'!N105+'[4]ZU odbory'!N141+'[4]ZU odbory'!N147)</f>
        <v>0</v>
      </c>
    </row>
    <row r="138" spans="1:14" ht="12.75">
      <c r="A138" s="131">
        <v>2299</v>
      </c>
      <c r="B138" s="114">
        <v>6409</v>
      </c>
      <c r="C138" s="89" t="s">
        <v>207</v>
      </c>
      <c r="D138" s="149">
        <f>SUM('[4]ZU odbory'!D128+'[4]ZU odbory'!D79+'[4]ZU odbory'!D34)</f>
        <v>5</v>
      </c>
      <c r="E138" s="149">
        <f>SUM('[4]ZU odbory'!E128+'[4]ZU odbory'!E79+'[4]ZU odbory'!E34)</f>
        <v>5980</v>
      </c>
      <c r="F138" s="149">
        <f>SUM('[4]ZU odbory'!F128+'[4]ZU odbory'!F79+'[4]ZU odbory'!F34)</f>
        <v>17523</v>
      </c>
      <c r="G138" s="149">
        <f>SUM('[4]ZU odbory'!G128+'[4]ZU odbory'!G79+'[4]ZU odbory'!G34)</f>
        <v>-17480</v>
      </c>
      <c r="H138" s="149">
        <f>SUM('[4]ZU odbory'!H128+'[4]ZU odbory'!H79+'[4]ZU odbory'!H34)</f>
        <v>-4571</v>
      </c>
      <c r="I138" s="149">
        <f>SUM('[4]ZU odbory'!I128+'[4]ZU odbory'!I79+'[4]ZU odbory'!I34)</f>
        <v>0</v>
      </c>
      <c r="J138" s="149">
        <f>SUM('[4]ZU odbory'!J128+'[4]ZU odbory'!J79+'[4]ZU odbory'!J34)</f>
        <v>-1176</v>
      </c>
      <c r="K138" s="149">
        <f>SUM('[4]ZU odbory'!K128+'[4]ZU odbory'!K79+'[4]ZU odbory'!K34)</f>
        <v>276</v>
      </c>
      <c r="L138" s="149">
        <f>SUM('[4]ZU odbory'!L128+'[4]ZU odbory'!L79+'[4]ZU odbory'!L34)</f>
        <v>30</v>
      </c>
      <c r="M138" s="149">
        <f>SUM('[4]ZU odbory'!M128+'[4]ZU odbory'!M79+'[4]ZU odbory'!M34)</f>
        <v>269</v>
      </c>
      <c r="N138" s="168">
        <f>SUM('[4]ZU odbory'!N128+'[4]ZU odbory'!N79+'[4]ZU odbory'!N34)</f>
        <v>1587</v>
      </c>
    </row>
    <row r="139" spans="1:14" s="98" customFormat="1" ht="12.75">
      <c r="A139" s="96"/>
      <c r="B139" s="101"/>
      <c r="C139" s="150" t="s">
        <v>208</v>
      </c>
      <c r="D139" s="165">
        <f>SUM(D137:D138)</f>
        <v>836</v>
      </c>
      <c r="E139" s="165">
        <f aca="true" t="shared" si="18" ref="E139:N139">SUM(E137:E138)</f>
        <v>5980</v>
      </c>
      <c r="F139" s="165">
        <f t="shared" si="18"/>
        <v>17532</v>
      </c>
      <c r="G139" s="165">
        <f t="shared" si="18"/>
        <v>-17480</v>
      </c>
      <c r="H139" s="165">
        <f t="shared" si="18"/>
        <v>-4571</v>
      </c>
      <c r="I139" s="165">
        <f t="shared" si="18"/>
        <v>0</v>
      </c>
      <c r="J139" s="165">
        <f t="shared" si="18"/>
        <v>-1176</v>
      </c>
      <c r="K139" s="165">
        <f t="shared" si="18"/>
        <v>285</v>
      </c>
      <c r="L139" s="165">
        <f t="shared" si="18"/>
        <v>39</v>
      </c>
      <c r="M139" s="165">
        <f t="shared" si="18"/>
        <v>278</v>
      </c>
      <c r="N139" s="165">
        <f t="shared" si="18"/>
        <v>1587</v>
      </c>
    </row>
    <row r="140" spans="1:14" ht="13.5" thickBot="1">
      <c r="A140" s="109"/>
      <c r="B140" s="109"/>
      <c r="C140" s="159"/>
      <c r="D140" s="160"/>
      <c r="E140" s="132"/>
      <c r="F140" s="132"/>
      <c r="G140" s="132"/>
      <c r="H140" s="132"/>
      <c r="I140" s="132"/>
      <c r="J140" s="132"/>
      <c r="K140" s="132"/>
      <c r="L140" s="132"/>
      <c r="M140" s="132"/>
      <c r="N140" s="176"/>
    </row>
    <row r="141" spans="1:14" ht="15.75" thickBot="1">
      <c r="A141" s="133"/>
      <c r="B141" s="210"/>
      <c r="C141" s="211" t="s">
        <v>19</v>
      </c>
      <c r="D141" s="177">
        <f>D139+D134+D126+D120+D116+D111+D107+D95+D91+D87+D79+D62+D56+D44+D37+D67+D31+D22+D16</f>
        <v>220039</v>
      </c>
      <c r="E141" s="177">
        <f aca="true" t="shared" si="19" ref="E141:N141">E139+E134+E126+E120+E116+E111+E107+E95+E91+E87+E79+E62+E56+E44+E37+E67+E31+E22+E16</f>
        <v>210308</v>
      </c>
      <c r="F141" s="177">
        <f t="shared" si="19"/>
        <v>19530</v>
      </c>
      <c r="G141" s="177">
        <f t="shared" si="19"/>
        <v>11952</v>
      </c>
      <c r="H141" s="177">
        <f t="shared" si="19"/>
        <v>7145</v>
      </c>
      <c r="I141" s="177">
        <f t="shared" si="19"/>
        <v>5608</v>
      </c>
      <c r="J141" s="177">
        <f t="shared" si="19"/>
        <v>9377</v>
      </c>
      <c r="K141" s="177">
        <f t="shared" si="19"/>
        <v>264220</v>
      </c>
      <c r="L141" s="177">
        <f t="shared" si="19"/>
        <v>165622</v>
      </c>
      <c r="M141" s="177">
        <f t="shared" si="19"/>
        <v>247754</v>
      </c>
      <c r="N141" s="177">
        <f t="shared" si="19"/>
        <v>269848</v>
      </c>
    </row>
    <row r="142" spans="1:4" ht="15">
      <c r="A142" s="134"/>
      <c r="B142" s="134"/>
      <c r="C142" s="135"/>
      <c r="D142" s="135"/>
    </row>
    <row r="143" spans="1:4" ht="12.75">
      <c r="A143" s="114"/>
      <c r="B143" s="114"/>
      <c r="C143" s="137"/>
      <c r="D143" s="137"/>
    </row>
    <row r="144" spans="3:14" ht="12.75"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3:14" ht="12.75"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1:14" ht="12.75">
      <c r="A146" s="140"/>
      <c r="B146" s="140"/>
      <c r="C146" s="141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1:4" ht="12.75">
      <c r="A147" s="140"/>
      <c r="B147" s="140"/>
      <c r="C147" s="139"/>
      <c r="D147" s="139"/>
    </row>
    <row r="148" spans="1:4" ht="12.75">
      <c r="A148" s="140"/>
      <c r="B148" s="140"/>
      <c r="C148" s="139"/>
      <c r="D148" s="139"/>
    </row>
    <row r="150" spans="1:14" ht="12.75">
      <c r="A150" s="140"/>
      <c r="B150" s="140"/>
      <c r="C150" s="139"/>
      <c r="D150" s="139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</sheetData>
  <sheetProtection/>
  <mergeCells count="29">
    <mergeCell ref="C118:E118"/>
    <mergeCell ref="C122:E122"/>
    <mergeCell ref="C128:E128"/>
    <mergeCell ref="C136:E136"/>
    <mergeCell ref="C81:E81"/>
    <mergeCell ref="C89:E89"/>
    <mergeCell ref="C93:E93"/>
    <mergeCell ref="C97:E97"/>
    <mergeCell ref="C109:E109"/>
    <mergeCell ref="C113:E113"/>
    <mergeCell ref="K9:K10"/>
    <mergeCell ref="B2:N2"/>
    <mergeCell ref="C69:E69"/>
    <mergeCell ref="L9:L10"/>
    <mergeCell ref="M9:M10"/>
    <mergeCell ref="N9:N10"/>
    <mergeCell ref="C12:E12"/>
    <mergeCell ref="C18:E18"/>
    <mergeCell ref="C24:E24"/>
    <mergeCell ref="C33:E33"/>
    <mergeCell ref="C39:E39"/>
    <mergeCell ref="C46:E46"/>
    <mergeCell ref="C58:E58"/>
    <mergeCell ref="C64:E64"/>
    <mergeCell ref="A9:A10"/>
    <mergeCell ref="B9:B10"/>
    <mergeCell ref="C9:C10"/>
    <mergeCell ref="D9:D10"/>
    <mergeCell ref="E9:E10"/>
  </mergeCells>
  <printOptions gridLines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.8515625" style="200" customWidth="1"/>
    <col min="2" max="2" width="57.8515625" style="182" customWidth="1"/>
    <col min="3" max="3" width="14.00390625" style="182" customWidth="1"/>
    <col min="4" max="4" width="13.7109375" style="136" customWidth="1"/>
    <col min="5" max="8" width="12.7109375" style="136" hidden="1" customWidth="1"/>
    <col min="9" max="12" width="14.57421875" style="136" customWidth="1"/>
    <col min="13" max="16384" width="9.140625" style="182" customWidth="1"/>
  </cols>
  <sheetData>
    <row r="1" spans="1:12" ht="23.25">
      <c r="A1" s="178"/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</row>
    <row r="2" spans="1:13" ht="23.25" customHeight="1">
      <c r="A2" s="265" t="s">
        <v>356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32"/>
    </row>
    <row r="3" spans="1:12" ht="12.75">
      <c r="A3" s="178"/>
      <c r="B3" s="183"/>
      <c r="C3" s="183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.75">
      <c r="A4" s="178"/>
      <c r="B4" s="184"/>
      <c r="C4" s="184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12.75">
      <c r="A5" s="178"/>
      <c r="B5" s="183"/>
      <c r="C5" s="183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23.25">
      <c r="A6" s="178"/>
      <c r="B6" s="185" t="s">
        <v>209</v>
      </c>
      <c r="C6" s="185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2.75">
      <c r="A7" s="178"/>
      <c r="B7" s="183"/>
      <c r="C7" s="183"/>
      <c r="D7" s="181"/>
      <c r="E7" s="181"/>
      <c r="F7" s="181"/>
      <c r="G7" s="181"/>
      <c r="H7" s="181"/>
      <c r="I7" s="181"/>
      <c r="J7" s="181"/>
      <c r="K7" s="181"/>
      <c r="L7" s="181"/>
    </row>
    <row r="8" spans="1:12" ht="12.75">
      <c r="A8" s="186"/>
      <c r="B8" s="183"/>
      <c r="C8" s="183"/>
      <c r="D8" s="187"/>
      <c r="E8" s="187"/>
      <c r="F8" s="187"/>
      <c r="G8" s="187"/>
      <c r="H8" s="187"/>
      <c r="I8" s="187"/>
      <c r="J8" s="187"/>
      <c r="K8" s="187"/>
      <c r="L8" s="187"/>
    </row>
    <row r="9" spans="1:12" ht="12.75" customHeight="1">
      <c r="A9" s="292" t="s">
        <v>210</v>
      </c>
      <c r="B9" s="292" t="s">
        <v>28</v>
      </c>
      <c r="C9" s="297" t="s">
        <v>213</v>
      </c>
      <c r="D9" s="286" t="s">
        <v>211</v>
      </c>
      <c r="E9" s="286" t="s">
        <v>31</v>
      </c>
      <c r="F9" s="286" t="s">
        <v>32</v>
      </c>
      <c r="G9" s="286" t="s">
        <v>33</v>
      </c>
      <c r="H9" s="286" t="s">
        <v>35</v>
      </c>
      <c r="I9" s="286" t="s">
        <v>212</v>
      </c>
      <c r="J9" s="286" t="s">
        <v>37</v>
      </c>
      <c r="K9" s="286" t="s">
        <v>38</v>
      </c>
      <c r="L9" s="288" t="s">
        <v>39</v>
      </c>
    </row>
    <row r="10" spans="1:12" ht="12.75" customHeight="1">
      <c r="A10" s="293"/>
      <c r="B10" s="293"/>
      <c r="C10" s="298"/>
      <c r="D10" s="287" t="s">
        <v>214</v>
      </c>
      <c r="E10" s="287" t="s">
        <v>215</v>
      </c>
      <c r="F10" s="287" t="s">
        <v>216</v>
      </c>
      <c r="G10" s="287" t="s">
        <v>217</v>
      </c>
      <c r="H10" s="287" t="s">
        <v>218</v>
      </c>
      <c r="I10" s="287" t="s">
        <v>216</v>
      </c>
      <c r="J10" s="287" t="s">
        <v>217</v>
      </c>
      <c r="K10" s="287" t="s">
        <v>218</v>
      </c>
      <c r="L10" s="289" t="s">
        <v>219</v>
      </c>
    </row>
    <row r="11" spans="1:12" ht="12.75">
      <c r="A11" s="294"/>
      <c r="B11" s="188"/>
      <c r="C11" s="299"/>
      <c r="D11" s="290"/>
      <c r="E11" s="142"/>
      <c r="F11" s="142"/>
      <c r="G11" s="142"/>
      <c r="H11" s="142"/>
      <c r="I11" s="290"/>
      <c r="J11" s="290"/>
      <c r="K11" s="290"/>
      <c r="L11" s="301"/>
    </row>
    <row r="12" spans="1:12" ht="18">
      <c r="A12" s="295"/>
      <c r="B12" s="189" t="s">
        <v>220</v>
      </c>
      <c r="C12" s="300"/>
      <c r="D12" s="291"/>
      <c r="E12" s="201"/>
      <c r="F12" s="201"/>
      <c r="G12" s="201"/>
      <c r="H12" s="201"/>
      <c r="I12" s="291"/>
      <c r="J12" s="291"/>
      <c r="K12" s="291"/>
      <c r="L12" s="302"/>
    </row>
    <row r="13" spans="1:12" ht="25.5">
      <c r="A13" s="190">
        <v>8115</v>
      </c>
      <c r="B13" s="191" t="s">
        <v>221</v>
      </c>
      <c r="C13" s="192">
        <v>-28530</v>
      </c>
      <c r="D13" s="202">
        <v>26000</v>
      </c>
      <c r="E13" s="202">
        <v>19106</v>
      </c>
      <c r="F13" s="202">
        <v>2000</v>
      </c>
      <c r="G13" s="202">
        <v>0</v>
      </c>
      <c r="H13" s="202">
        <v>0</v>
      </c>
      <c r="I13" s="202">
        <f>SUM(D13:H13)</f>
        <v>47106</v>
      </c>
      <c r="J13" s="202">
        <v>-20174</v>
      </c>
      <c r="K13" s="202">
        <v>15560</v>
      </c>
      <c r="L13" s="204">
        <v>61000</v>
      </c>
    </row>
    <row r="14" spans="1:12" ht="25.5" customHeight="1">
      <c r="A14" s="190">
        <v>8124</v>
      </c>
      <c r="B14" s="191" t="s">
        <v>222</v>
      </c>
      <c r="C14" s="192">
        <v>-536</v>
      </c>
      <c r="D14" s="202">
        <v>-536</v>
      </c>
      <c r="E14" s="202">
        <v>0</v>
      </c>
      <c r="F14" s="202">
        <v>0</v>
      </c>
      <c r="G14" s="202">
        <v>0</v>
      </c>
      <c r="H14" s="202">
        <v>0</v>
      </c>
      <c r="I14" s="202">
        <f>SUM(D14:H14)</f>
        <v>-536</v>
      </c>
      <c r="J14" s="202">
        <v>-402</v>
      </c>
      <c r="K14" s="202">
        <v>-536</v>
      </c>
      <c r="L14" s="204">
        <v>-431</v>
      </c>
    </row>
    <row r="15" spans="1:12" ht="25.5">
      <c r="A15" s="190">
        <v>8124</v>
      </c>
      <c r="B15" s="191" t="s">
        <v>223</v>
      </c>
      <c r="C15" s="192">
        <v>-3000</v>
      </c>
      <c r="D15" s="202">
        <v>-3000</v>
      </c>
      <c r="E15" s="202">
        <v>0</v>
      </c>
      <c r="F15" s="202">
        <v>0</v>
      </c>
      <c r="G15" s="202">
        <v>0</v>
      </c>
      <c r="H15" s="202">
        <v>0</v>
      </c>
      <c r="I15" s="202">
        <f>SUM(D15:H15)</f>
        <v>-3000</v>
      </c>
      <c r="J15" s="202">
        <v>-2000</v>
      </c>
      <c r="K15" s="202">
        <v>-3000</v>
      </c>
      <c r="L15" s="204">
        <v>-3000</v>
      </c>
    </row>
    <row r="16" spans="1:12" ht="25.5">
      <c r="A16" s="190">
        <v>8124</v>
      </c>
      <c r="B16" s="191" t="s">
        <v>224</v>
      </c>
      <c r="C16" s="192">
        <v>-2100</v>
      </c>
      <c r="D16" s="202">
        <v>-2100</v>
      </c>
      <c r="E16" s="202">
        <v>0</v>
      </c>
      <c r="F16" s="202">
        <v>0</v>
      </c>
      <c r="G16" s="202">
        <v>0</v>
      </c>
      <c r="H16" s="202">
        <v>0</v>
      </c>
      <c r="I16" s="202">
        <f>SUM(D16:H16)</f>
        <v>-2100</v>
      </c>
      <c r="J16" s="202">
        <v>-1575</v>
      </c>
      <c r="K16" s="202">
        <v>-2100</v>
      </c>
      <c r="L16" s="204">
        <v>-2100</v>
      </c>
    </row>
    <row r="17" spans="1:12" ht="25.5">
      <c r="A17" s="190">
        <v>8124</v>
      </c>
      <c r="B17" s="191" t="s">
        <v>225</v>
      </c>
      <c r="C17" s="192">
        <v>-3000</v>
      </c>
      <c r="D17" s="202">
        <v>-3000</v>
      </c>
      <c r="E17" s="202">
        <v>0</v>
      </c>
      <c r="F17" s="202">
        <v>0</v>
      </c>
      <c r="G17" s="202">
        <v>0</v>
      </c>
      <c r="H17" s="202">
        <v>0</v>
      </c>
      <c r="I17" s="202">
        <f>SUM(D17:H17)</f>
        <v>-3000</v>
      </c>
      <c r="J17" s="202">
        <v>-2250</v>
      </c>
      <c r="K17" s="202">
        <v>-3000</v>
      </c>
      <c r="L17" s="204">
        <v>-3000</v>
      </c>
    </row>
    <row r="18" spans="1:12" ht="12.75">
      <c r="A18" s="190">
        <v>8901</v>
      </c>
      <c r="B18" s="191" t="s">
        <v>228</v>
      </c>
      <c r="C18" s="192">
        <v>-118</v>
      </c>
      <c r="D18" s="202"/>
      <c r="E18" s="202"/>
      <c r="F18" s="202"/>
      <c r="G18" s="202"/>
      <c r="H18" s="202"/>
      <c r="I18" s="202"/>
      <c r="J18" s="202">
        <v>-27</v>
      </c>
      <c r="K18" s="202"/>
      <c r="L18" s="204"/>
    </row>
    <row r="19" spans="1:12" ht="12.75">
      <c r="A19" s="208"/>
      <c r="B19" s="209" t="s">
        <v>226</v>
      </c>
      <c r="C19" s="205">
        <f>SUM(C13:C18)</f>
        <v>-37284</v>
      </c>
      <c r="D19" s="205">
        <f aca="true" t="shared" si="0" ref="D19:L19">SUM(D13:D18)</f>
        <v>17364</v>
      </c>
      <c r="E19" s="205">
        <f t="shared" si="0"/>
        <v>19106</v>
      </c>
      <c r="F19" s="205">
        <f t="shared" si="0"/>
        <v>2000</v>
      </c>
      <c r="G19" s="205">
        <f t="shared" si="0"/>
        <v>0</v>
      </c>
      <c r="H19" s="205">
        <f t="shared" si="0"/>
        <v>0</v>
      </c>
      <c r="I19" s="205">
        <f t="shared" si="0"/>
        <v>38470</v>
      </c>
      <c r="J19" s="205">
        <f t="shared" si="0"/>
        <v>-26428</v>
      </c>
      <c r="K19" s="205">
        <f t="shared" si="0"/>
        <v>6924</v>
      </c>
      <c r="L19" s="205">
        <f t="shared" si="0"/>
        <v>52469</v>
      </c>
    </row>
    <row r="20" spans="1:12" ht="13.5" thickBot="1">
      <c r="A20" s="193"/>
      <c r="B20" s="194"/>
      <c r="C20" s="203"/>
      <c r="D20" s="142"/>
      <c r="E20" s="142"/>
      <c r="F20" s="142"/>
      <c r="G20" s="142"/>
      <c r="H20" s="142"/>
      <c r="I20" s="142"/>
      <c r="J20" s="142"/>
      <c r="K20" s="142"/>
      <c r="L20" s="206"/>
    </row>
    <row r="21" spans="1:12" s="195" customFormat="1" ht="15.75" thickBot="1">
      <c r="A21" s="212"/>
      <c r="B21" s="213" t="s">
        <v>227</v>
      </c>
      <c r="C21" s="207">
        <f aca="true" t="shared" si="1" ref="C21:I21">SUM(C13:C20)/2</f>
        <v>-37284</v>
      </c>
      <c r="D21" s="207">
        <f t="shared" si="1"/>
        <v>17364</v>
      </c>
      <c r="E21" s="207">
        <f t="shared" si="1"/>
        <v>19106</v>
      </c>
      <c r="F21" s="207">
        <f t="shared" si="1"/>
        <v>2000</v>
      </c>
      <c r="G21" s="207">
        <f t="shared" si="1"/>
        <v>0</v>
      </c>
      <c r="H21" s="207">
        <f t="shared" si="1"/>
        <v>0</v>
      </c>
      <c r="I21" s="207">
        <f t="shared" si="1"/>
        <v>38470</v>
      </c>
      <c r="J21" s="207">
        <f>SUM(J13:J20)/2</f>
        <v>-26428</v>
      </c>
      <c r="K21" s="207">
        <f>SUM(K13:K20)/2</f>
        <v>6924</v>
      </c>
      <c r="L21" s="207">
        <f>SUM(L13:L20)/2</f>
        <v>52469</v>
      </c>
    </row>
    <row r="22" spans="1:12" ht="12.75">
      <c r="A22" s="190"/>
      <c r="B22" s="196"/>
      <c r="C22" s="196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2.75">
      <c r="A23" s="190"/>
      <c r="B23" s="196"/>
      <c r="C23" s="196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2.75">
      <c r="A24" s="19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</row>
    <row r="25" spans="1:12" ht="12.75">
      <c r="A25" s="190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ht="12.75">
      <c r="A26" s="190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12.75">
      <c r="A27" s="190"/>
      <c r="B27" s="196"/>
      <c r="C27" s="196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2.75">
      <c r="A28" s="190"/>
      <c r="B28" s="196"/>
      <c r="C28" s="196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2.75">
      <c r="A29" s="190"/>
      <c r="B29" s="196"/>
      <c r="C29" s="196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2.75">
      <c r="A30" s="190"/>
      <c r="B30" s="196"/>
      <c r="C30" s="196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ht="12.75">
      <c r="A31" s="296"/>
      <c r="B31" s="296"/>
      <c r="C31" s="198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2.75">
      <c r="A32" s="190"/>
      <c r="B32" s="199"/>
      <c r="C32" s="199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2.75">
      <c r="A33" s="190"/>
      <c r="B33" s="199"/>
      <c r="C33" s="199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ht="12.75">
      <c r="A34" s="190"/>
      <c r="B34" s="196"/>
      <c r="C34" s="196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12.75">
      <c r="A35" s="190"/>
      <c r="B35" s="196"/>
      <c r="C35" s="196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2.75">
      <c r="A36" s="190"/>
      <c r="B36" s="196"/>
      <c r="C36" s="196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2.75">
      <c r="A37" s="190"/>
      <c r="B37" s="196"/>
      <c r="C37" s="196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2.75">
      <c r="A38" s="190"/>
      <c r="B38" s="196"/>
      <c r="C38" s="196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2.75">
      <c r="A39" s="190"/>
      <c r="B39" s="196"/>
      <c r="C39" s="196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2.75">
      <c r="A40" s="190"/>
      <c r="B40" s="196"/>
      <c r="C40" s="196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2.75">
      <c r="A41" s="190"/>
      <c r="B41" s="196"/>
      <c r="C41" s="196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ht="12.75">
      <c r="A42" s="190"/>
      <c r="B42" s="196"/>
      <c r="C42" s="196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2.75">
      <c r="A43" s="190"/>
      <c r="B43" s="196"/>
      <c r="C43" s="196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2.75">
      <c r="A44" s="190"/>
      <c r="B44" s="196"/>
      <c r="C44" s="196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2.75">
      <c r="A45" s="190"/>
      <c r="B45" s="196"/>
      <c r="C45" s="196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2.75">
      <c r="A46" s="190"/>
      <c r="B46" s="196"/>
      <c r="C46" s="196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2.75">
      <c r="A47" s="190"/>
      <c r="B47" s="196"/>
      <c r="C47" s="196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 ht="12.75">
      <c r="A48" s="190"/>
      <c r="B48" s="196"/>
      <c r="C48" s="196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 ht="12.75">
      <c r="A49" s="190"/>
      <c r="B49" s="196"/>
      <c r="C49" s="196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 ht="12.75">
      <c r="A50" s="190"/>
      <c r="B50" s="196"/>
      <c r="C50" s="196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 ht="12.75">
      <c r="A51" s="190"/>
      <c r="B51" s="196"/>
      <c r="C51" s="196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2.75">
      <c r="A52" s="190"/>
      <c r="B52" s="196"/>
      <c r="C52" s="196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ht="12.75">
      <c r="A53" s="190"/>
      <c r="B53" s="196"/>
      <c r="C53" s="196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ht="12.75">
      <c r="A54" s="190"/>
      <c r="B54" s="196"/>
      <c r="C54" s="196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ht="12.75">
      <c r="A55" s="190"/>
      <c r="B55" s="196"/>
      <c r="C55" s="196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 ht="12.75">
      <c r="A56" s="190"/>
      <c r="B56" s="196"/>
      <c r="C56" s="196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 ht="12.75">
      <c r="A57" s="190"/>
      <c r="B57" s="196"/>
      <c r="C57" s="196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ht="12.75">
      <c r="A58" s="190"/>
      <c r="B58" s="196"/>
      <c r="C58" s="196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 ht="12.75">
      <c r="A59" s="190"/>
      <c r="B59" s="196"/>
      <c r="C59" s="196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 ht="12.75">
      <c r="A60" s="190"/>
      <c r="B60" s="196"/>
      <c r="C60" s="196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 ht="12.75">
      <c r="A61" s="190"/>
      <c r="B61" s="196"/>
      <c r="C61" s="196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 ht="12.75">
      <c r="A62" s="190"/>
      <c r="B62" s="196"/>
      <c r="C62" s="196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 ht="12.75">
      <c r="A63" s="190"/>
      <c r="B63" s="196"/>
      <c r="C63" s="196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 ht="12.75">
      <c r="A64" s="190"/>
      <c r="B64" s="196"/>
      <c r="C64" s="196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 ht="12.75">
      <c r="A65" s="190"/>
      <c r="B65" s="196"/>
      <c r="C65" s="196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 ht="12.75">
      <c r="A66" s="190"/>
      <c r="B66" s="196"/>
      <c r="C66" s="196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 ht="12.75">
      <c r="A67" s="190"/>
      <c r="B67" s="196"/>
      <c r="C67" s="196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2.75">
      <c r="A68" s="190"/>
      <c r="B68" s="196"/>
      <c r="C68" s="196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 ht="12.75">
      <c r="A69" s="190"/>
      <c r="B69" s="196"/>
      <c r="C69" s="196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 ht="12.75">
      <c r="A70" s="190"/>
      <c r="B70" s="196"/>
      <c r="C70" s="196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ht="12.75">
      <c r="A71" s="190"/>
      <c r="B71" s="196"/>
      <c r="C71" s="196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ht="12.75">
      <c r="A72" s="190"/>
      <c r="B72" s="196"/>
      <c r="C72" s="196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 ht="12.75">
      <c r="A73" s="190"/>
      <c r="B73" s="196"/>
      <c r="C73" s="196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 ht="12.75">
      <c r="A74" s="190"/>
      <c r="B74" s="196"/>
      <c r="C74" s="196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 ht="12.75">
      <c r="A75" s="190"/>
      <c r="B75" s="196"/>
      <c r="C75" s="196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3" ht="12.75">
      <c r="A76" s="190"/>
      <c r="B76" s="196"/>
      <c r="C76" s="196"/>
    </row>
    <row r="77" spans="1:3" ht="12.75">
      <c r="A77" s="190"/>
      <c r="B77" s="196"/>
      <c r="C77" s="196"/>
    </row>
  </sheetData>
  <sheetProtection/>
  <mergeCells count="21">
    <mergeCell ref="J9:J10"/>
    <mergeCell ref="H9:H10"/>
    <mergeCell ref="A2:L2"/>
    <mergeCell ref="A11:A12"/>
    <mergeCell ref="A31:B31"/>
    <mergeCell ref="C9:C10"/>
    <mergeCell ref="C11:C12"/>
    <mergeCell ref="D11:D12"/>
    <mergeCell ref="J11:J12"/>
    <mergeCell ref="K11:K12"/>
    <mergeCell ref="L11:L12"/>
    <mergeCell ref="I9:I10"/>
    <mergeCell ref="K9:K10"/>
    <mergeCell ref="L9:L10"/>
    <mergeCell ref="I11:I12"/>
    <mergeCell ref="A9:A10"/>
    <mergeCell ref="B9:B10"/>
    <mergeCell ref="D9:D10"/>
    <mergeCell ref="E9:E10"/>
    <mergeCell ref="F9:F10"/>
    <mergeCell ref="G9:G10"/>
  </mergeCells>
  <printOptions gridLines="1"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PageLayoutView="0" workbookViewId="0" topLeftCell="A1">
      <selection activeCell="A6" sqref="A6"/>
    </sheetView>
  </sheetViews>
  <sheetFormatPr defaultColWidth="9.140625" defaultRowHeight="12.75"/>
  <cols>
    <col min="3" max="3" width="9.140625" style="220" customWidth="1"/>
    <col min="4" max="4" width="55.421875" style="0" customWidth="1"/>
    <col min="5" max="5" width="18.140625" style="0" customWidth="1"/>
  </cols>
  <sheetData>
    <row r="1" spans="1:256" ht="12.75" customHeight="1">
      <c r="A1" s="247" t="s">
        <v>2</v>
      </c>
      <c r="B1" s="247"/>
      <c r="H1" s="40"/>
      <c r="I1" s="2"/>
      <c r="J1" s="2"/>
      <c r="K1" s="40"/>
      <c r="L1" s="40"/>
      <c r="M1" s="2"/>
      <c r="N1" s="2"/>
      <c r="O1" s="40"/>
      <c r="P1" s="40"/>
      <c r="Q1" s="2"/>
      <c r="R1" s="2"/>
      <c r="S1" s="40"/>
      <c r="T1" s="40"/>
      <c r="U1" s="2"/>
      <c r="V1" s="2"/>
      <c r="W1" s="40"/>
      <c r="X1" s="40"/>
      <c r="Y1" s="2"/>
      <c r="Z1" s="2"/>
      <c r="AA1" s="40"/>
      <c r="AB1" s="40"/>
      <c r="AC1" s="2"/>
      <c r="AD1" s="2"/>
      <c r="AE1" s="40"/>
      <c r="AF1" s="40"/>
      <c r="AG1" s="2"/>
      <c r="AH1" s="2"/>
      <c r="AI1" s="40"/>
      <c r="AJ1" s="40"/>
      <c r="AK1" s="2"/>
      <c r="AL1" s="2"/>
      <c r="AM1" s="40"/>
      <c r="AN1" s="40"/>
      <c r="AO1" s="2"/>
      <c r="AP1" s="2"/>
      <c r="AQ1" s="40"/>
      <c r="AR1" s="40"/>
      <c r="AS1" s="2"/>
      <c r="AT1" s="2"/>
      <c r="AU1" s="40"/>
      <c r="AV1" s="40"/>
      <c r="AW1" s="2"/>
      <c r="AX1" s="2"/>
      <c r="AY1" s="40"/>
      <c r="AZ1" s="40"/>
      <c r="BA1" s="2"/>
      <c r="BB1" s="2"/>
      <c r="BC1" s="40"/>
      <c r="BD1" s="40"/>
      <c r="BE1" s="2"/>
      <c r="BF1" s="2"/>
      <c r="BG1" s="40"/>
      <c r="BH1" s="40"/>
      <c r="BI1" s="2"/>
      <c r="BJ1" s="2"/>
      <c r="BK1" s="40"/>
      <c r="BL1" s="40"/>
      <c r="BM1" s="2"/>
      <c r="BN1" s="2"/>
      <c r="BO1" s="40"/>
      <c r="BP1" s="40"/>
      <c r="BQ1" s="2"/>
      <c r="BR1" s="2"/>
      <c r="BS1" s="40"/>
      <c r="BT1" s="40"/>
      <c r="BU1" s="2"/>
      <c r="BV1" s="2"/>
      <c r="BW1" s="40"/>
      <c r="BX1" s="40"/>
      <c r="BY1" s="2"/>
      <c r="BZ1" s="2"/>
      <c r="CA1" s="40"/>
      <c r="CB1" s="40"/>
      <c r="CC1" s="2"/>
      <c r="CD1" s="2"/>
      <c r="CE1" s="40"/>
      <c r="CF1" s="40"/>
      <c r="CG1" s="2"/>
      <c r="CH1" s="2"/>
      <c r="CI1" s="40"/>
      <c r="CJ1" s="40"/>
      <c r="CK1" s="2"/>
      <c r="CL1" s="2"/>
      <c r="CM1" s="40"/>
      <c r="CN1" s="40"/>
      <c r="CO1" s="2"/>
      <c r="CP1" s="2"/>
      <c r="CQ1" s="40"/>
      <c r="CR1" s="40"/>
      <c r="CS1" s="2"/>
      <c r="CT1" s="2"/>
      <c r="CU1" s="40"/>
      <c r="CV1" s="40"/>
      <c r="CW1" s="2"/>
      <c r="CX1" s="2"/>
      <c r="CY1" s="40"/>
      <c r="CZ1" s="40"/>
      <c r="DA1" s="2"/>
      <c r="DB1" s="2"/>
      <c r="DC1" s="40"/>
      <c r="DD1" s="40"/>
      <c r="DE1" s="2"/>
      <c r="DF1" s="2"/>
      <c r="DG1" s="40"/>
      <c r="DH1" s="40"/>
      <c r="DI1" s="2"/>
      <c r="DJ1" s="2"/>
      <c r="DK1" s="40"/>
      <c r="DL1" s="40"/>
      <c r="DM1" s="2"/>
      <c r="DN1" s="2"/>
      <c r="DO1" s="40"/>
      <c r="DP1" s="40"/>
      <c r="DQ1" s="2"/>
      <c r="DR1" s="2"/>
      <c r="DS1" s="40"/>
      <c r="DT1" s="40"/>
      <c r="DU1" s="2"/>
      <c r="DV1" s="2"/>
      <c r="DW1" s="40"/>
      <c r="DX1" s="40"/>
      <c r="DY1" s="2"/>
      <c r="DZ1" s="2"/>
      <c r="EA1" s="40"/>
      <c r="EB1" s="40"/>
      <c r="EC1" s="2"/>
      <c r="ED1" s="2"/>
      <c r="EE1" s="40"/>
      <c r="EF1" s="40"/>
      <c r="EG1" s="2"/>
      <c r="EH1" s="2"/>
      <c r="EI1" s="40"/>
      <c r="EJ1" s="40"/>
      <c r="EK1" s="2"/>
      <c r="EL1" s="2"/>
      <c r="EM1" s="40"/>
      <c r="EN1" s="40"/>
      <c r="EO1" s="2"/>
      <c r="EP1" s="2"/>
      <c r="EQ1" s="40"/>
      <c r="ER1" s="40"/>
      <c r="ES1" s="2"/>
      <c r="ET1" s="2"/>
      <c r="EU1" s="40"/>
      <c r="EV1" s="40"/>
      <c r="EW1" s="2"/>
      <c r="EX1" s="2"/>
      <c r="EY1" s="40"/>
      <c r="EZ1" s="40"/>
      <c r="FA1" s="2"/>
      <c r="FB1" s="2"/>
      <c r="FC1" s="40"/>
      <c r="FD1" s="40"/>
      <c r="FE1" s="2"/>
      <c r="FF1" s="2"/>
      <c r="FG1" s="40"/>
      <c r="FH1" s="40"/>
      <c r="FI1" s="2"/>
      <c r="FJ1" s="2"/>
      <c r="FK1" s="40"/>
      <c r="FL1" s="40"/>
      <c r="FM1" s="2"/>
      <c r="FN1" s="2"/>
      <c r="FO1" s="40"/>
      <c r="FP1" s="40"/>
      <c r="FQ1" s="2"/>
      <c r="FR1" s="2"/>
      <c r="FS1" s="40"/>
      <c r="FT1" s="40"/>
      <c r="FU1" s="2"/>
      <c r="FV1" s="2"/>
      <c r="FW1" s="40"/>
      <c r="FX1" s="40"/>
      <c r="FY1" s="2"/>
      <c r="FZ1" s="2"/>
      <c r="GA1" s="40"/>
      <c r="GB1" s="40"/>
      <c r="GC1" s="2"/>
      <c r="GD1" s="2"/>
      <c r="GE1" s="40"/>
      <c r="GF1" s="40"/>
      <c r="GG1" s="2"/>
      <c r="GH1" s="2"/>
      <c r="GI1" s="40"/>
      <c r="GJ1" s="40"/>
      <c r="GK1" s="2"/>
      <c r="GL1" s="2"/>
      <c r="GM1" s="40"/>
      <c r="GN1" s="40"/>
      <c r="GO1" s="2"/>
      <c r="GP1" s="2"/>
      <c r="GQ1" s="40"/>
      <c r="GR1" s="40"/>
      <c r="GS1" s="2"/>
      <c r="GT1" s="2"/>
      <c r="GU1" s="40"/>
      <c r="GV1" s="40"/>
      <c r="GW1" s="2"/>
      <c r="GX1" s="2"/>
      <c r="GY1" s="40"/>
      <c r="GZ1" s="40"/>
      <c r="HA1" s="2"/>
      <c r="HB1" s="2"/>
      <c r="HC1" s="40"/>
      <c r="HD1" s="40"/>
      <c r="HE1" s="2"/>
      <c r="HF1" s="2"/>
      <c r="HG1" s="40"/>
      <c r="HH1" s="40"/>
      <c r="HI1" s="2"/>
      <c r="HJ1" s="2"/>
      <c r="HK1" s="40"/>
      <c r="HL1" s="40"/>
      <c r="HM1" s="2"/>
      <c r="HN1" s="2"/>
      <c r="HO1" s="40"/>
      <c r="HP1" s="40"/>
      <c r="HQ1" s="2"/>
      <c r="HR1" s="2"/>
      <c r="HS1" s="40"/>
      <c r="HT1" s="40"/>
      <c r="HU1" s="2"/>
      <c r="HV1" s="2"/>
      <c r="HW1" s="40"/>
      <c r="HX1" s="40"/>
      <c r="HY1" s="2"/>
      <c r="HZ1" s="2"/>
      <c r="IA1" s="40"/>
      <c r="IB1" s="40"/>
      <c r="IC1" s="2"/>
      <c r="ID1" s="2"/>
      <c r="IE1" s="40"/>
      <c r="IF1" s="40"/>
      <c r="IG1" s="2"/>
      <c r="IH1" s="2"/>
      <c r="II1" s="40"/>
      <c r="IJ1" s="40"/>
      <c r="IK1" s="2"/>
      <c r="IL1" s="2"/>
      <c r="IM1" s="40"/>
      <c r="IN1" s="40"/>
      <c r="IO1" s="2"/>
      <c r="IP1" s="2"/>
      <c r="IQ1" s="40"/>
      <c r="IR1" s="40"/>
      <c r="IS1" s="2"/>
      <c r="IT1" s="2"/>
      <c r="IU1" s="40"/>
      <c r="IV1" s="40"/>
    </row>
    <row r="2" spans="1:256" ht="12.75" customHeight="1">
      <c r="A2" s="247"/>
      <c r="B2" s="247"/>
      <c r="H2" s="40"/>
      <c r="I2" s="2"/>
      <c r="J2" s="2"/>
      <c r="K2" s="40"/>
      <c r="L2" s="40"/>
      <c r="M2" s="2"/>
      <c r="N2" s="2"/>
      <c r="O2" s="40"/>
      <c r="P2" s="40"/>
      <c r="Q2" s="2"/>
      <c r="R2" s="2"/>
      <c r="S2" s="40"/>
      <c r="T2" s="40"/>
      <c r="U2" s="2"/>
      <c r="V2" s="2"/>
      <c r="W2" s="40"/>
      <c r="X2" s="40"/>
      <c r="Y2" s="2"/>
      <c r="Z2" s="2"/>
      <c r="AA2" s="40"/>
      <c r="AB2" s="40"/>
      <c r="AC2" s="2"/>
      <c r="AD2" s="2"/>
      <c r="AE2" s="40"/>
      <c r="AF2" s="40"/>
      <c r="AG2" s="2"/>
      <c r="AH2" s="2"/>
      <c r="AI2" s="40"/>
      <c r="AJ2" s="40"/>
      <c r="AK2" s="2"/>
      <c r="AL2" s="2"/>
      <c r="AM2" s="40"/>
      <c r="AN2" s="40"/>
      <c r="AO2" s="2"/>
      <c r="AP2" s="2"/>
      <c r="AQ2" s="40"/>
      <c r="AR2" s="40"/>
      <c r="AS2" s="2"/>
      <c r="AT2" s="2"/>
      <c r="AU2" s="40"/>
      <c r="AV2" s="40"/>
      <c r="AW2" s="2"/>
      <c r="AX2" s="2"/>
      <c r="AY2" s="40"/>
      <c r="AZ2" s="40"/>
      <c r="BA2" s="2"/>
      <c r="BB2" s="2"/>
      <c r="BC2" s="40"/>
      <c r="BD2" s="40"/>
      <c r="BE2" s="2"/>
      <c r="BF2" s="2"/>
      <c r="BG2" s="40"/>
      <c r="BH2" s="40"/>
      <c r="BI2" s="2"/>
      <c r="BJ2" s="2"/>
      <c r="BK2" s="40"/>
      <c r="BL2" s="40"/>
      <c r="BM2" s="2"/>
      <c r="BN2" s="2"/>
      <c r="BO2" s="40"/>
      <c r="BP2" s="40"/>
      <c r="BQ2" s="2"/>
      <c r="BR2" s="2"/>
      <c r="BS2" s="40"/>
      <c r="BT2" s="40"/>
      <c r="BU2" s="2"/>
      <c r="BV2" s="2"/>
      <c r="BW2" s="40"/>
      <c r="BX2" s="40"/>
      <c r="BY2" s="2"/>
      <c r="BZ2" s="2"/>
      <c r="CA2" s="40"/>
      <c r="CB2" s="40"/>
      <c r="CC2" s="2"/>
      <c r="CD2" s="2"/>
      <c r="CE2" s="40"/>
      <c r="CF2" s="40"/>
      <c r="CG2" s="2"/>
      <c r="CH2" s="2"/>
      <c r="CI2" s="40"/>
      <c r="CJ2" s="40"/>
      <c r="CK2" s="2"/>
      <c r="CL2" s="2"/>
      <c r="CM2" s="40"/>
      <c r="CN2" s="40"/>
      <c r="CO2" s="2"/>
      <c r="CP2" s="2"/>
      <c r="CQ2" s="40"/>
      <c r="CR2" s="40"/>
      <c r="CS2" s="2"/>
      <c r="CT2" s="2"/>
      <c r="CU2" s="40"/>
      <c r="CV2" s="40"/>
      <c r="CW2" s="2"/>
      <c r="CX2" s="2"/>
      <c r="CY2" s="40"/>
      <c r="CZ2" s="40"/>
      <c r="DA2" s="2"/>
      <c r="DB2" s="2"/>
      <c r="DC2" s="40"/>
      <c r="DD2" s="40"/>
      <c r="DE2" s="2"/>
      <c r="DF2" s="2"/>
      <c r="DG2" s="40"/>
      <c r="DH2" s="40"/>
      <c r="DI2" s="2"/>
      <c r="DJ2" s="2"/>
      <c r="DK2" s="40"/>
      <c r="DL2" s="40"/>
      <c r="DM2" s="2"/>
      <c r="DN2" s="2"/>
      <c r="DO2" s="40"/>
      <c r="DP2" s="40"/>
      <c r="DQ2" s="2"/>
      <c r="DR2" s="2"/>
      <c r="DS2" s="40"/>
      <c r="DT2" s="40"/>
      <c r="DU2" s="2"/>
      <c r="DV2" s="2"/>
      <c r="DW2" s="40"/>
      <c r="DX2" s="40"/>
      <c r="DY2" s="2"/>
      <c r="DZ2" s="2"/>
      <c r="EA2" s="40"/>
      <c r="EB2" s="40"/>
      <c r="EC2" s="2"/>
      <c r="ED2" s="2"/>
      <c r="EE2" s="40"/>
      <c r="EF2" s="40"/>
      <c r="EG2" s="2"/>
      <c r="EH2" s="2"/>
      <c r="EI2" s="40"/>
      <c r="EJ2" s="40"/>
      <c r="EK2" s="2"/>
      <c r="EL2" s="2"/>
      <c r="EM2" s="40"/>
      <c r="EN2" s="40"/>
      <c r="EO2" s="2"/>
      <c r="EP2" s="2"/>
      <c r="EQ2" s="40"/>
      <c r="ER2" s="40"/>
      <c r="ES2" s="2"/>
      <c r="ET2" s="2"/>
      <c r="EU2" s="40"/>
      <c r="EV2" s="40"/>
      <c r="EW2" s="2"/>
      <c r="EX2" s="2"/>
      <c r="EY2" s="40"/>
      <c r="EZ2" s="40"/>
      <c r="FA2" s="2"/>
      <c r="FB2" s="2"/>
      <c r="FC2" s="40"/>
      <c r="FD2" s="40"/>
      <c r="FE2" s="2"/>
      <c r="FF2" s="2"/>
      <c r="FG2" s="40"/>
      <c r="FH2" s="40"/>
      <c r="FI2" s="2"/>
      <c r="FJ2" s="2"/>
      <c r="FK2" s="40"/>
      <c r="FL2" s="40"/>
      <c r="FM2" s="2"/>
      <c r="FN2" s="2"/>
      <c r="FO2" s="40"/>
      <c r="FP2" s="40"/>
      <c r="FQ2" s="2"/>
      <c r="FR2" s="2"/>
      <c r="FS2" s="40"/>
      <c r="FT2" s="40"/>
      <c r="FU2" s="2"/>
      <c r="FV2" s="2"/>
      <c r="FW2" s="40"/>
      <c r="FX2" s="40"/>
      <c r="FY2" s="2"/>
      <c r="FZ2" s="2"/>
      <c r="GA2" s="40"/>
      <c r="GB2" s="40"/>
      <c r="GC2" s="2"/>
      <c r="GD2" s="2"/>
      <c r="GE2" s="40"/>
      <c r="GF2" s="40"/>
      <c r="GG2" s="2"/>
      <c r="GH2" s="2"/>
      <c r="GI2" s="40"/>
      <c r="GJ2" s="40"/>
      <c r="GK2" s="2"/>
      <c r="GL2" s="2"/>
      <c r="GM2" s="40"/>
      <c r="GN2" s="40"/>
      <c r="GO2" s="2"/>
      <c r="GP2" s="2"/>
      <c r="GQ2" s="40"/>
      <c r="GR2" s="40"/>
      <c r="GS2" s="2"/>
      <c r="GT2" s="2"/>
      <c r="GU2" s="40"/>
      <c r="GV2" s="40"/>
      <c r="GW2" s="2"/>
      <c r="GX2" s="2"/>
      <c r="GY2" s="40"/>
      <c r="GZ2" s="40"/>
      <c r="HA2" s="2"/>
      <c r="HB2" s="2"/>
      <c r="HC2" s="40"/>
      <c r="HD2" s="40"/>
      <c r="HE2" s="2"/>
      <c r="HF2" s="2"/>
      <c r="HG2" s="40"/>
      <c r="HH2" s="40"/>
      <c r="HI2" s="2"/>
      <c r="HJ2" s="2"/>
      <c r="HK2" s="40"/>
      <c r="HL2" s="40"/>
      <c r="HM2" s="2"/>
      <c r="HN2" s="2"/>
      <c r="HO2" s="40"/>
      <c r="HP2" s="40"/>
      <c r="HQ2" s="2"/>
      <c r="HR2" s="2"/>
      <c r="HS2" s="40"/>
      <c r="HT2" s="40"/>
      <c r="HU2" s="2"/>
      <c r="HV2" s="2"/>
      <c r="HW2" s="40"/>
      <c r="HX2" s="40"/>
      <c r="HY2" s="2"/>
      <c r="HZ2" s="2"/>
      <c r="IA2" s="40"/>
      <c r="IB2" s="40"/>
      <c r="IC2" s="2"/>
      <c r="ID2" s="2"/>
      <c r="IE2" s="40"/>
      <c r="IF2" s="40"/>
      <c r="IG2" s="2"/>
      <c r="IH2" s="2"/>
      <c r="II2" s="40"/>
      <c r="IJ2" s="40"/>
      <c r="IK2" s="2"/>
      <c r="IL2" s="2"/>
      <c r="IM2" s="40"/>
      <c r="IN2" s="40"/>
      <c r="IO2" s="2"/>
      <c r="IP2" s="2"/>
      <c r="IQ2" s="40"/>
      <c r="IR2" s="40"/>
      <c r="IS2" s="2"/>
      <c r="IT2" s="2"/>
      <c r="IU2" s="40"/>
      <c r="IV2" s="40"/>
    </row>
    <row r="3" spans="1:256" ht="12.75" customHeight="1">
      <c r="A3" s="255" t="s">
        <v>23</v>
      </c>
      <c r="B3" s="255"/>
      <c r="C3" s="255"/>
      <c r="D3" s="255"/>
      <c r="E3" s="255"/>
      <c r="F3" s="225"/>
      <c r="G3" s="225"/>
      <c r="H3" s="40"/>
      <c r="K3" s="40"/>
      <c r="L3" s="40"/>
      <c r="O3" s="40"/>
      <c r="P3" s="40"/>
      <c r="S3" s="40"/>
      <c r="T3" s="40"/>
      <c r="W3" s="40"/>
      <c r="X3" s="40"/>
      <c r="AA3" s="40"/>
      <c r="AB3" s="40"/>
      <c r="AE3" s="40"/>
      <c r="AF3" s="40"/>
      <c r="AI3" s="40"/>
      <c r="AJ3" s="40"/>
      <c r="AM3" s="40"/>
      <c r="AN3" s="40"/>
      <c r="AQ3" s="40"/>
      <c r="AR3" s="40"/>
      <c r="AU3" s="40"/>
      <c r="AV3" s="40"/>
      <c r="AY3" s="40"/>
      <c r="AZ3" s="40"/>
      <c r="BC3" s="40"/>
      <c r="BD3" s="40"/>
      <c r="BG3" s="40"/>
      <c r="BH3" s="40"/>
      <c r="BK3" s="40"/>
      <c r="BL3" s="40"/>
      <c r="BO3" s="40"/>
      <c r="BP3" s="40"/>
      <c r="BS3" s="40"/>
      <c r="BT3" s="40"/>
      <c r="BW3" s="40"/>
      <c r="BX3" s="40"/>
      <c r="CA3" s="40"/>
      <c r="CB3" s="40"/>
      <c r="CE3" s="40"/>
      <c r="CF3" s="40"/>
      <c r="CI3" s="40"/>
      <c r="CJ3" s="40"/>
      <c r="CM3" s="40"/>
      <c r="CN3" s="40"/>
      <c r="CQ3" s="40"/>
      <c r="CR3" s="40"/>
      <c r="CU3" s="40"/>
      <c r="CV3" s="40"/>
      <c r="CY3" s="40"/>
      <c r="CZ3" s="40"/>
      <c r="DC3" s="40"/>
      <c r="DD3" s="40"/>
      <c r="DG3" s="40"/>
      <c r="DH3" s="40"/>
      <c r="DK3" s="40"/>
      <c r="DL3" s="40"/>
      <c r="DO3" s="40"/>
      <c r="DP3" s="40"/>
      <c r="DS3" s="40"/>
      <c r="DT3" s="40"/>
      <c r="DW3" s="40"/>
      <c r="DX3" s="40"/>
      <c r="EA3" s="40"/>
      <c r="EB3" s="40"/>
      <c r="EE3" s="40"/>
      <c r="EF3" s="40"/>
      <c r="EI3" s="40"/>
      <c r="EJ3" s="40"/>
      <c r="EM3" s="40"/>
      <c r="EN3" s="40"/>
      <c r="EQ3" s="40"/>
      <c r="ER3" s="40"/>
      <c r="EU3" s="40"/>
      <c r="EV3" s="40"/>
      <c r="EY3" s="40"/>
      <c r="EZ3" s="40"/>
      <c r="FC3" s="40"/>
      <c r="FD3" s="40"/>
      <c r="FG3" s="40"/>
      <c r="FH3" s="40"/>
      <c r="FK3" s="40"/>
      <c r="FL3" s="40"/>
      <c r="FO3" s="40"/>
      <c r="FP3" s="40"/>
      <c r="FS3" s="40"/>
      <c r="FT3" s="40"/>
      <c r="FW3" s="40"/>
      <c r="FX3" s="40"/>
      <c r="GA3" s="40"/>
      <c r="GB3" s="40"/>
      <c r="GE3" s="40"/>
      <c r="GF3" s="40"/>
      <c r="GI3" s="40"/>
      <c r="GJ3" s="40"/>
      <c r="GM3" s="40"/>
      <c r="GN3" s="40"/>
      <c r="GQ3" s="40"/>
      <c r="GR3" s="40"/>
      <c r="GU3" s="40"/>
      <c r="GV3" s="40"/>
      <c r="GY3" s="40"/>
      <c r="GZ3" s="40"/>
      <c r="HC3" s="40"/>
      <c r="HD3" s="40"/>
      <c r="HG3" s="40"/>
      <c r="HH3" s="40"/>
      <c r="HK3" s="40"/>
      <c r="HL3" s="40"/>
      <c r="HO3" s="40"/>
      <c r="HP3" s="40"/>
      <c r="HS3" s="40"/>
      <c r="HT3" s="40"/>
      <c r="HW3" s="40"/>
      <c r="HX3" s="40"/>
      <c r="IA3" s="40"/>
      <c r="IB3" s="40"/>
      <c r="IE3" s="40"/>
      <c r="IF3" s="40"/>
      <c r="II3" s="40"/>
      <c r="IJ3" s="40"/>
      <c r="IM3" s="40"/>
      <c r="IN3" s="40"/>
      <c r="IQ3" s="40"/>
      <c r="IR3" s="40"/>
      <c r="IU3" s="40"/>
      <c r="IV3" s="40"/>
    </row>
    <row r="4" spans="1:256" ht="12.75" customHeight="1">
      <c r="A4" s="255"/>
      <c r="B4" s="255"/>
      <c r="C4" s="255"/>
      <c r="D4" s="255"/>
      <c r="E4" s="255"/>
      <c r="F4" s="225"/>
      <c r="G4" s="225"/>
      <c r="H4" s="40"/>
      <c r="K4" s="40"/>
      <c r="L4" s="40"/>
      <c r="O4" s="40"/>
      <c r="P4" s="40"/>
      <c r="S4" s="40"/>
      <c r="T4" s="40"/>
      <c r="W4" s="40"/>
      <c r="X4" s="40"/>
      <c r="AA4" s="40"/>
      <c r="AB4" s="40"/>
      <c r="AE4" s="40"/>
      <c r="AF4" s="40"/>
      <c r="AI4" s="40"/>
      <c r="AJ4" s="40"/>
      <c r="AM4" s="40"/>
      <c r="AN4" s="40"/>
      <c r="AQ4" s="40"/>
      <c r="AR4" s="40"/>
      <c r="AU4" s="40"/>
      <c r="AV4" s="40"/>
      <c r="AY4" s="40"/>
      <c r="AZ4" s="40"/>
      <c r="BC4" s="40"/>
      <c r="BD4" s="40"/>
      <c r="BG4" s="40"/>
      <c r="BH4" s="40"/>
      <c r="BK4" s="40"/>
      <c r="BL4" s="40"/>
      <c r="BO4" s="40"/>
      <c r="BP4" s="40"/>
      <c r="BS4" s="40"/>
      <c r="BT4" s="40"/>
      <c r="BW4" s="40"/>
      <c r="BX4" s="40"/>
      <c r="CA4" s="40"/>
      <c r="CB4" s="40"/>
      <c r="CE4" s="40"/>
      <c r="CF4" s="40"/>
      <c r="CI4" s="40"/>
      <c r="CJ4" s="40"/>
      <c r="CM4" s="40"/>
      <c r="CN4" s="40"/>
      <c r="CQ4" s="40"/>
      <c r="CR4" s="40"/>
      <c r="CU4" s="40"/>
      <c r="CV4" s="40"/>
      <c r="CY4" s="40"/>
      <c r="CZ4" s="40"/>
      <c r="DC4" s="40"/>
      <c r="DD4" s="40"/>
      <c r="DG4" s="40"/>
      <c r="DH4" s="40"/>
      <c r="DK4" s="40"/>
      <c r="DL4" s="40"/>
      <c r="DO4" s="40"/>
      <c r="DP4" s="40"/>
      <c r="DS4" s="40"/>
      <c r="DT4" s="40"/>
      <c r="DW4" s="40"/>
      <c r="DX4" s="40"/>
      <c r="EA4" s="40"/>
      <c r="EB4" s="40"/>
      <c r="EE4" s="40"/>
      <c r="EF4" s="40"/>
      <c r="EI4" s="40"/>
      <c r="EJ4" s="40"/>
      <c r="EM4" s="40"/>
      <c r="EN4" s="40"/>
      <c r="EQ4" s="40"/>
      <c r="ER4" s="40"/>
      <c r="EU4" s="40"/>
      <c r="EV4" s="40"/>
      <c r="EY4" s="40"/>
      <c r="EZ4" s="40"/>
      <c r="FC4" s="40"/>
      <c r="FD4" s="40"/>
      <c r="FG4" s="40"/>
      <c r="FH4" s="40"/>
      <c r="FK4" s="40"/>
      <c r="FL4" s="40"/>
      <c r="FO4" s="40"/>
      <c r="FP4" s="40"/>
      <c r="FS4" s="40"/>
      <c r="FT4" s="40"/>
      <c r="FW4" s="40"/>
      <c r="FX4" s="40"/>
      <c r="GA4" s="40"/>
      <c r="GB4" s="40"/>
      <c r="GE4" s="40"/>
      <c r="GF4" s="40"/>
      <c r="GI4" s="40"/>
      <c r="GJ4" s="40"/>
      <c r="GM4" s="40"/>
      <c r="GN4" s="40"/>
      <c r="GQ4" s="40"/>
      <c r="GR4" s="40"/>
      <c r="GU4" s="40"/>
      <c r="GV4" s="40"/>
      <c r="GY4" s="40"/>
      <c r="GZ4" s="40"/>
      <c r="HC4" s="40"/>
      <c r="HD4" s="40"/>
      <c r="HG4" s="40"/>
      <c r="HH4" s="40"/>
      <c r="HK4" s="40"/>
      <c r="HL4" s="40"/>
      <c r="HO4" s="40"/>
      <c r="HP4" s="40"/>
      <c r="HS4" s="40"/>
      <c r="HT4" s="40"/>
      <c r="HW4" s="40"/>
      <c r="HX4" s="40"/>
      <c r="IA4" s="40"/>
      <c r="IB4" s="40"/>
      <c r="IE4" s="40"/>
      <c r="IF4" s="40"/>
      <c r="II4" s="40"/>
      <c r="IJ4" s="40"/>
      <c r="IM4" s="40"/>
      <c r="IN4" s="40"/>
      <c r="IQ4" s="40"/>
      <c r="IR4" s="40"/>
      <c r="IU4" s="40"/>
      <c r="IV4" s="40"/>
    </row>
    <row r="5" spans="1:256" ht="12.75" customHeight="1">
      <c r="A5" s="40"/>
      <c r="B5" s="40"/>
      <c r="C5" s="40"/>
      <c r="D5" s="40"/>
      <c r="E5" s="40"/>
      <c r="F5" s="225"/>
      <c r="G5" s="225"/>
      <c r="H5" s="40"/>
      <c r="K5" s="40"/>
      <c r="L5" s="40"/>
      <c r="O5" s="40"/>
      <c r="P5" s="40"/>
      <c r="S5" s="40"/>
      <c r="T5" s="40"/>
      <c r="W5" s="40"/>
      <c r="X5" s="40"/>
      <c r="AA5" s="40"/>
      <c r="AB5" s="40"/>
      <c r="AE5" s="40"/>
      <c r="AF5" s="40"/>
      <c r="AI5" s="40"/>
      <c r="AJ5" s="40"/>
      <c r="AM5" s="40"/>
      <c r="AN5" s="40"/>
      <c r="AQ5" s="40"/>
      <c r="AR5" s="40"/>
      <c r="AU5" s="40"/>
      <c r="AV5" s="40"/>
      <c r="AY5" s="40"/>
      <c r="AZ5" s="40"/>
      <c r="BC5" s="40"/>
      <c r="BD5" s="40"/>
      <c r="BG5" s="40"/>
      <c r="BH5" s="40"/>
      <c r="BK5" s="40"/>
      <c r="BL5" s="40"/>
      <c r="BO5" s="40"/>
      <c r="BP5" s="40"/>
      <c r="BS5" s="40"/>
      <c r="BT5" s="40"/>
      <c r="BW5" s="40"/>
      <c r="BX5" s="40"/>
      <c r="CA5" s="40"/>
      <c r="CB5" s="40"/>
      <c r="CE5" s="40"/>
      <c r="CF5" s="40"/>
      <c r="CI5" s="40"/>
      <c r="CJ5" s="40"/>
      <c r="CM5" s="40"/>
      <c r="CN5" s="40"/>
      <c r="CQ5" s="40"/>
      <c r="CR5" s="40"/>
      <c r="CU5" s="40"/>
      <c r="CV5" s="40"/>
      <c r="CY5" s="40"/>
      <c r="CZ5" s="40"/>
      <c r="DC5" s="40"/>
      <c r="DD5" s="40"/>
      <c r="DG5" s="40"/>
      <c r="DH5" s="40"/>
      <c r="DK5" s="40"/>
      <c r="DL5" s="40"/>
      <c r="DO5" s="40"/>
      <c r="DP5" s="40"/>
      <c r="DS5" s="40"/>
      <c r="DT5" s="40"/>
      <c r="DW5" s="40"/>
      <c r="DX5" s="40"/>
      <c r="EA5" s="40"/>
      <c r="EB5" s="40"/>
      <c r="EE5" s="40"/>
      <c r="EF5" s="40"/>
      <c r="EI5" s="40"/>
      <c r="EJ5" s="40"/>
      <c r="EM5" s="40"/>
      <c r="EN5" s="40"/>
      <c r="EQ5" s="40"/>
      <c r="ER5" s="40"/>
      <c r="EU5" s="40"/>
      <c r="EV5" s="40"/>
      <c r="EY5" s="40"/>
      <c r="EZ5" s="40"/>
      <c r="FC5" s="40"/>
      <c r="FD5" s="40"/>
      <c r="FG5" s="40"/>
      <c r="FH5" s="40"/>
      <c r="FK5" s="40"/>
      <c r="FL5" s="40"/>
      <c r="FO5" s="40"/>
      <c r="FP5" s="40"/>
      <c r="FS5" s="40"/>
      <c r="FT5" s="40"/>
      <c r="FW5" s="40"/>
      <c r="FX5" s="40"/>
      <c r="GA5" s="40"/>
      <c r="GB5" s="40"/>
      <c r="GE5" s="40"/>
      <c r="GF5" s="40"/>
      <c r="GI5" s="40"/>
      <c r="GJ5" s="40"/>
      <c r="GM5" s="40"/>
      <c r="GN5" s="40"/>
      <c r="GQ5" s="40"/>
      <c r="GR5" s="40"/>
      <c r="GU5" s="40"/>
      <c r="GV5" s="40"/>
      <c r="GY5" s="40"/>
      <c r="GZ5" s="40"/>
      <c r="HC5" s="40"/>
      <c r="HD5" s="40"/>
      <c r="HG5" s="40"/>
      <c r="HH5" s="40"/>
      <c r="HK5" s="40"/>
      <c r="HL5" s="40"/>
      <c r="HO5" s="40"/>
      <c r="HP5" s="40"/>
      <c r="HS5" s="40"/>
      <c r="HT5" s="40"/>
      <c r="HW5" s="40"/>
      <c r="HX5" s="40"/>
      <c r="IA5" s="40"/>
      <c r="IB5" s="40"/>
      <c r="IE5" s="40"/>
      <c r="IF5" s="40"/>
      <c r="II5" s="40"/>
      <c r="IJ5" s="40"/>
      <c r="IM5" s="40"/>
      <c r="IN5" s="40"/>
      <c r="IQ5" s="40"/>
      <c r="IR5" s="40"/>
      <c r="IU5" s="40"/>
      <c r="IV5" s="40"/>
    </row>
    <row r="6" spans="3:256" ht="12.75" customHeight="1">
      <c r="C6" s="40"/>
      <c r="D6" s="40"/>
      <c r="G6" s="40"/>
      <c r="H6" s="40"/>
      <c r="K6" s="40"/>
      <c r="L6" s="40"/>
      <c r="O6" s="40"/>
      <c r="P6" s="40"/>
      <c r="S6" s="40"/>
      <c r="T6" s="40"/>
      <c r="W6" s="40"/>
      <c r="X6" s="40"/>
      <c r="AA6" s="40"/>
      <c r="AB6" s="40"/>
      <c r="AE6" s="40"/>
      <c r="AF6" s="40"/>
      <c r="AI6" s="40"/>
      <c r="AJ6" s="40"/>
      <c r="AM6" s="40"/>
      <c r="AN6" s="40"/>
      <c r="AQ6" s="40"/>
      <c r="AR6" s="40"/>
      <c r="AU6" s="40"/>
      <c r="AV6" s="40"/>
      <c r="AY6" s="40"/>
      <c r="AZ6" s="40"/>
      <c r="BC6" s="40"/>
      <c r="BD6" s="40"/>
      <c r="BG6" s="40"/>
      <c r="BH6" s="40"/>
      <c r="BK6" s="40"/>
      <c r="BL6" s="40"/>
      <c r="BO6" s="40"/>
      <c r="BP6" s="40"/>
      <c r="BS6" s="40"/>
      <c r="BT6" s="40"/>
      <c r="BW6" s="40"/>
      <c r="BX6" s="40"/>
      <c r="CA6" s="40"/>
      <c r="CB6" s="40"/>
      <c r="CE6" s="40"/>
      <c r="CF6" s="40"/>
      <c r="CI6" s="40"/>
      <c r="CJ6" s="40"/>
      <c r="CM6" s="40"/>
      <c r="CN6" s="40"/>
      <c r="CQ6" s="40"/>
      <c r="CR6" s="40"/>
      <c r="CU6" s="40"/>
      <c r="CV6" s="40"/>
      <c r="CY6" s="40"/>
      <c r="CZ6" s="40"/>
      <c r="DC6" s="40"/>
      <c r="DD6" s="40"/>
      <c r="DG6" s="40"/>
      <c r="DH6" s="40"/>
      <c r="DK6" s="40"/>
      <c r="DL6" s="40"/>
      <c r="DO6" s="40"/>
      <c r="DP6" s="40"/>
      <c r="DS6" s="40"/>
      <c r="DT6" s="40"/>
      <c r="DW6" s="40"/>
      <c r="DX6" s="40"/>
      <c r="EA6" s="40"/>
      <c r="EB6" s="40"/>
      <c r="EE6" s="40"/>
      <c r="EF6" s="40"/>
      <c r="EI6" s="40"/>
      <c r="EJ6" s="40"/>
      <c r="EM6" s="40"/>
      <c r="EN6" s="40"/>
      <c r="EQ6" s="40"/>
      <c r="ER6" s="40"/>
      <c r="EU6" s="40"/>
      <c r="EV6" s="40"/>
      <c r="EY6" s="40"/>
      <c r="EZ6" s="40"/>
      <c r="FC6" s="40"/>
      <c r="FD6" s="40"/>
      <c r="FG6" s="40"/>
      <c r="FH6" s="40"/>
      <c r="FK6" s="40"/>
      <c r="FL6" s="40"/>
      <c r="FO6" s="40"/>
      <c r="FP6" s="40"/>
      <c r="FS6" s="40"/>
      <c r="FT6" s="40"/>
      <c r="FW6" s="40"/>
      <c r="FX6" s="40"/>
      <c r="GA6" s="40"/>
      <c r="GB6" s="40"/>
      <c r="GE6" s="40"/>
      <c r="GF6" s="40"/>
      <c r="GI6" s="40"/>
      <c r="GJ6" s="40"/>
      <c r="GM6" s="40"/>
      <c r="GN6" s="40"/>
      <c r="GQ6" s="40"/>
      <c r="GR6" s="40"/>
      <c r="GU6" s="40"/>
      <c r="GV6" s="40"/>
      <c r="GY6" s="40"/>
      <c r="GZ6" s="40"/>
      <c r="HC6" s="40"/>
      <c r="HD6" s="40"/>
      <c r="HG6" s="40"/>
      <c r="HH6" s="40"/>
      <c r="HK6" s="40"/>
      <c r="HL6" s="40"/>
      <c r="HO6" s="40"/>
      <c r="HP6" s="40"/>
      <c r="HS6" s="40"/>
      <c r="HT6" s="40"/>
      <c r="HW6" s="40"/>
      <c r="HX6" s="40"/>
      <c r="IA6" s="40"/>
      <c r="IB6" s="40"/>
      <c r="IE6" s="40"/>
      <c r="IF6" s="40"/>
      <c r="II6" s="40"/>
      <c r="IJ6" s="40"/>
      <c r="IM6" s="40"/>
      <c r="IN6" s="40"/>
      <c r="IQ6" s="40"/>
      <c r="IR6" s="40"/>
      <c r="IU6" s="40"/>
      <c r="IV6" s="40"/>
    </row>
    <row r="7" spans="1:256" ht="12.75" customHeight="1">
      <c r="A7" s="220" t="s">
        <v>271</v>
      </c>
      <c r="B7" s="220" t="s">
        <v>262</v>
      </c>
      <c r="C7" s="220" t="s">
        <v>263</v>
      </c>
      <c r="D7" s="220" t="s">
        <v>272</v>
      </c>
      <c r="E7" s="220" t="s">
        <v>273</v>
      </c>
      <c r="G7" s="40"/>
      <c r="H7" s="40"/>
      <c r="K7" s="40"/>
      <c r="L7" s="40"/>
      <c r="O7" s="40"/>
      <c r="P7" s="40"/>
      <c r="S7" s="40"/>
      <c r="T7" s="40"/>
      <c r="W7" s="40"/>
      <c r="X7" s="40"/>
      <c r="AA7" s="40"/>
      <c r="AB7" s="40"/>
      <c r="AE7" s="40"/>
      <c r="AF7" s="40"/>
      <c r="AI7" s="40"/>
      <c r="AJ7" s="40"/>
      <c r="AM7" s="40"/>
      <c r="AN7" s="40"/>
      <c r="AQ7" s="40"/>
      <c r="AR7" s="40"/>
      <c r="AU7" s="40"/>
      <c r="AV7" s="40"/>
      <c r="AY7" s="40"/>
      <c r="AZ7" s="40"/>
      <c r="BC7" s="40"/>
      <c r="BD7" s="40"/>
      <c r="BG7" s="40"/>
      <c r="BH7" s="40"/>
      <c r="BK7" s="40"/>
      <c r="BL7" s="40"/>
      <c r="BO7" s="40"/>
      <c r="BP7" s="40"/>
      <c r="BS7" s="40"/>
      <c r="BT7" s="40"/>
      <c r="BW7" s="40"/>
      <c r="BX7" s="40"/>
      <c r="CA7" s="40"/>
      <c r="CB7" s="40"/>
      <c r="CE7" s="40"/>
      <c r="CF7" s="40"/>
      <c r="CI7" s="40"/>
      <c r="CJ7" s="40"/>
      <c r="CM7" s="40"/>
      <c r="CN7" s="40"/>
      <c r="CQ7" s="40"/>
      <c r="CR7" s="40"/>
      <c r="CU7" s="40"/>
      <c r="CV7" s="40"/>
      <c r="CY7" s="40"/>
      <c r="CZ7" s="40"/>
      <c r="DC7" s="40"/>
      <c r="DD7" s="40"/>
      <c r="DG7" s="40"/>
      <c r="DH7" s="40"/>
      <c r="DK7" s="40"/>
      <c r="DL7" s="40"/>
      <c r="DO7" s="40"/>
      <c r="DP7" s="40"/>
      <c r="DS7" s="40"/>
      <c r="DT7" s="40"/>
      <c r="DW7" s="40"/>
      <c r="DX7" s="40"/>
      <c r="EA7" s="40"/>
      <c r="EB7" s="40"/>
      <c r="EE7" s="40"/>
      <c r="EF7" s="40"/>
      <c r="EI7" s="40"/>
      <c r="EJ7" s="40"/>
      <c r="EM7" s="40"/>
      <c r="EN7" s="40"/>
      <c r="EQ7" s="40"/>
      <c r="ER7" s="40"/>
      <c r="EU7" s="40"/>
      <c r="EV7" s="40"/>
      <c r="EY7" s="40"/>
      <c r="EZ7" s="40"/>
      <c r="FC7" s="40"/>
      <c r="FD7" s="40"/>
      <c r="FG7" s="40"/>
      <c r="FH7" s="40"/>
      <c r="FK7" s="40"/>
      <c r="FL7" s="40"/>
      <c r="FO7" s="40"/>
      <c r="FP7" s="40"/>
      <c r="FS7" s="40"/>
      <c r="FT7" s="40"/>
      <c r="FW7" s="40"/>
      <c r="FX7" s="40"/>
      <c r="GA7" s="40"/>
      <c r="GB7" s="40"/>
      <c r="GE7" s="40"/>
      <c r="GF7" s="40"/>
      <c r="GI7" s="40"/>
      <c r="GJ7" s="40"/>
      <c r="GM7" s="40"/>
      <c r="GN7" s="40"/>
      <c r="GQ7" s="40"/>
      <c r="GR7" s="40"/>
      <c r="GU7" s="40"/>
      <c r="GV7" s="40"/>
      <c r="GY7" s="40"/>
      <c r="GZ7" s="40"/>
      <c r="HC7" s="40"/>
      <c r="HD7" s="40"/>
      <c r="HG7" s="40"/>
      <c r="HH7" s="40"/>
      <c r="HK7" s="40"/>
      <c r="HL7" s="40"/>
      <c r="HO7" s="40"/>
      <c r="HP7" s="40"/>
      <c r="HS7" s="40"/>
      <c r="HT7" s="40"/>
      <c r="HW7" s="40"/>
      <c r="HX7" s="40"/>
      <c r="IA7" s="40"/>
      <c r="IB7" s="40"/>
      <c r="IE7" s="40"/>
      <c r="IF7" s="40"/>
      <c r="II7" s="40"/>
      <c r="IJ7" s="40"/>
      <c r="IM7" s="40"/>
      <c r="IN7" s="40"/>
      <c r="IQ7" s="40"/>
      <c r="IR7" s="40"/>
      <c r="IU7" s="40"/>
      <c r="IV7" s="40"/>
    </row>
    <row r="8" spans="1:256" ht="12.75" customHeight="1">
      <c r="A8" s="220"/>
      <c r="B8" s="220"/>
      <c r="G8" s="40"/>
      <c r="H8" s="40"/>
      <c r="K8" s="40"/>
      <c r="L8" s="40"/>
      <c r="O8" s="40"/>
      <c r="P8" s="40"/>
      <c r="S8" s="40"/>
      <c r="T8" s="40"/>
      <c r="W8" s="40"/>
      <c r="X8" s="40"/>
      <c r="AA8" s="40"/>
      <c r="AB8" s="40"/>
      <c r="AE8" s="40"/>
      <c r="AF8" s="40"/>
      <c r="AI8" s="40"/>
      <c r="AJ8" s="40"/>
      <c r="AM8" s="40"/>
      <c r="AN8" s="40"/>
      <c r="AQ8" s="40"/>
      <c r="AR8" s="40"/>
      <c r="AU8" s="40"/>
      <c r="AV8" s="40"/>
      <c r="AY8" s="40"/>
      <c r="AZ8" s="40"/>
      <c r="BC8" s="40"/>
      <c r="BD8" s="40"/>
      <c r="BG8" s="40"/>
      <c r="BH8" s="40"/>
      <c r="BK8" s="40"/>
      <c r="BL8" s="40"/>
      <c r="BO8" s="40"/>
      <c r="BP8" s="40"/>
      <c r="BS8" s="40"/>
      <c r="BT8" s="40"/>
      <c r="BW8" s="40"/>
      <c r="BX8" s="40"/>
      <c r="CA8" s="40"/>
      <c r="CB8" s="40"/>
      <c r="CE8" s="40"/>
      <c r="CF8" s="40"/>
      <c r="CI8" s="40"/>
      <c r="CJ8" s="40"/>
      <c r="CM8" s="40"/>
      <c r="CN8" s="40"/>
      <c r="CQ8" s="40"/>
      <c r="CR8" s="40"/>
      <c r="CU8" s="40"/>
      <c r="CV8" s="40"/>
      <c r="CY8" s="40"/>
      <c r="CZ8" s="40"/>
      <c r="DC8" s="40"/>
      <c r="DD8" s="40"/>
      <c r="DG8" s="40"/>
      <c r="DH8" s="40"/>
      <c r="DK8" s="40"/>
      <c r="DL8" s="40"/>
      <c r="DO8" s="40"/>
      <c r="DP8" s="40"/>
      <c r="DS8" s="40"/>
      <c r="DT8" s="40"/>
      <c r="DW8" s="40"/>
      <c r="DX8" s="40"/>
      <c r="EA8" s="40"/>
      <c r="EB8" s="40"/>
      <c r="EE8" s="40"/>
      <c r="EF8" s="40"/>
      <c r="EI8" s="40"/>
      <c r="EJ8" s="40"/>
      <c r="EM8" s="40"/>
      <c r="EN8" s="40"/>
      <c r="EQ8" s="40"/>
      <c r="ER8" s="40"/>
      <c r="EU8" s="40"/>
      <c r="EV8" s="40"/>
      <c r="EY8" s="40"/>
      <c r="EZ8" s="40"/>
      <c r="FC8" s="40"/>
      <c r="FD8" s="40"/>
      <c r="FG8" s="40"/>
      <c r="FH8" s="40"/>
      <c r="FK8" s="40"/>
      <c r="FL8" s="40"/>
      <c r="FO8" s="40"/>
      <c r="FP8" s="40"/>
      <c r="FS8" s="40"/>
      <c r="FT8" s="40"/>
      <c r="FW8" s="40"/>
      <c r="FX8" s="40"/>
      <c r="GA8" s="40"/>
      <c r="GB8" s="40"/>
      <c r="GE8" s="40"/>
      <c r="GF8" s="40"/>
      <c r="GI8" s="40"/>
      <c r="GJ8" s="40"/>
      <c r="GM8" s="40"/>
      <c r="GN8" s="40"/>
      <c r="GQ8" s="40"/>
      <c r="GR8" s="40"/>
      <c r="GU8" s="40"/>
      <c r="GV8" s="40"/>
      <c r="GY8" s="40"/>
      <c r="GZ8" s="40"/>
      <c r="HC8" s="40"/>
      <c r="HD8" s="40"/>
      <c r="HG8" s="40"/>
      <c r="HH8" s="40"/>
      <c r="HK8" s="40"/>
      <c r="HL8" s="40"/>
      <c r="HO8" s="40"/>
      <c r="HP8" s="40"/>
      <c r="HS8" s="40"/>
      <c r="HT8" s="40"/>
      <c r="HW8" s="40"/>
      <c r="HX8" s="40"/>
      <c r="IA8" s="40"/>
      <c r="IB8" s="40"/>
      <c r="IE8" s="40"/>
      <c r="IF8" s="40"/>
      <c r="II8" s="40"/>
      <c r="IJ8" s="40"/>
      <c r="IM8" s="40"/>
      <c r="IN8" s="40"/>
      <c r="IQ8" s="40"/>
      <c r="IR8" s="40"/>
      <c r="IU8" s="40"/>
      <c r="IV8" s="40"/>
    </row>
    <row r="9" spans="1:256" ht="12.75" customHeight="1">
      <c r="A9" s="220">
        <v>3635</v>
      </c>
      <c r="B9" s="220">
        <v>6119</v>
      </c>
      <c r="D9" t="s">
        <v>274</v>
      </c>
      <c r="E9" s="218">
        <v>970</v>
      </c>
      <c r="G9" s="40"/>
      <c r="H9" s="40"/>
      <c r="K9" s="40"/>
      <c r="L9" s="40"/>
      <c r="O9" s="40"/>
      <c r="P9" s="40"/>
      <c r="S9" s="40"/>
      <c r="T9" s="40"/>
      <c r="W9" s="40"/>
      <c r="X9" s="40"/>
      <c r="AA9" s="40"/>
      <c r="AB9" s="40"/>
      <c r="AE9" s="40"/>
      <c r="AF9" s="40"/>
      <c r="AI9" s="40"/>
      <c r="AJ9" s="40"/>
      <c r="AM9" s="40"/>
      <c r="AN9" s="40"/>
      <c r="AQ9" s="40"/>
      <c r="AR9" s="40"/>
      <c r="AU9" s="40"/>
      <c r="AV9" s="40"/>
      <c r="AY9" s="40"/>
      <c r="AZ9" s="40"/>
      <c r="BC9" s="40"/>
      <c r="BD9" s="40"/>
      <c r="BG9" s="40"/>
      <c r="BH9" s="40"/>
      <c r="BK9" s="40"/>
      <c r="BL9" s="40"/>
      <c r="BO9" s="40"/>
      <c r="BP9" s="40"/>
      <c r="BS9" s="40"/>
      <c r="BT9" s="40"/>
      <c r="BW9" s="40"/>
      <c r="BX9" s="40"/>
      <c r="CA9" s="40"/>
      <c r="CB9" s="40"/>
      <c r="CE9" s="40"/>
      <c r="CF9" s="40"/>
      <c r="CI9" s="40"/>
      <c r="CJ9" s="40"/>
      <c r="CM9" s="40"/>
      <c r="CN9" s="40"/>
      <c r="CQ9" s="40"/>
      <c r="CR9" s="40"/>
      <c r="CU9" s="40"/>
      <c r="CV9" s="40"/>
      <c r="CY9" s="40"/>
      <c r="CZ9" s="40"/>
      <c r="DC9" s="40"/>
      <c r="DD9" s="40"/>
      <c r="DG9" s="40"/>
      <c r="DH9" s="40"/>
      <c r="DK9" s="40"/>
      <c r="DL9" s="40"/>
      <c r="DO9" s="40"/>
      <c r="DP9" s="40"/>
      <c r="DS9" s="40"/>
      <c r="DT9" s="40"/>
      <c r="DW9" s="40"/>
      <c r="DX9" s="40"/>
      <c r="EA9" s="40"/>
      <c r="EB9" s="40"/>
      <c r="EE9" s="40"/>
      <c r="EF9" s="40"/>
      <c r="EI9" s="40"/>
      <c r="EJ9" s="40"/>
      <c r="EM9" s="40"/>
      <c r="EN9" s="40"/>
      <c r="EQ9" s="40"/>
      <c r="ER9" s="40"/>
      <c r="EU9" s="40"/>
      <c r="EV9" s="40"/>
      <c r="EY9" s="40"/>
      <c r="EZ9" s="40"/>
      <c r="FC9" s="40"/>
      <c r="FD9" s="40"/>
      <c r="FG9" s="40"/>
      <c r="FH9" s="40"/>
      <c r="FK9" s="40"/>
      <c r="FL9" s="40"/>
      <c r="FO9" s="40"/>
      <c r="FP9" s="40"/>
      <c r="FS9" s="40"/>
      <c r="FT9" s="40"/>
      <c r="FW9" s="40"/>
      <c r="FX9" s="40"/>
      <c r="GA9" s="40"/>
      <c r="GB9" s="40"/>
      <c r="GE9" s="40"/>
      <c r="GF9" s="40"/>
      <c r="GI9" s="40"/>
      <c r="GJ9" s="40"/>
      <c r="GM9" s="40"/>
      <c r="GN9" s="40"/>
      <c r="GQ9" s="40"/>
      <c r="GR9" s="40"/>
      <c r="GU9" s="40"/>
      <c r="GV9" s="40"/>
      <c r="GY9" s="40"/>
      <c r="GZ9" s="40"/>
      <c r="HC9" s="40"/>
      <c r="HD9" s="40"/>
      <c r="HG9" s="40"/>
      <c r="HH9" s="40"/>
      <c r="HK9" s="40"/>
      <c r="HL9" s="40"/>
      <c r="HO9" s="40"/>
      <c r="HP9" s="40"/>
      <c r="HS9" s="40"/>
      <c r="HT9" s="40"/>
      <c r="HW9" s="40"/>
      <c r="HX9" s="40"/>
      <c r="IA9" s="40"/>
      <c r="IB9" s="40"/>
      <c r="IE9" s="40"/>
      <c r="IF9" s="40"/>
      <c r="II9" s="40"/>
      <c r="IJ9" s="40"/>
      <c r="IM9" s="40"/>
      <c r="IN9" s="40"/>
      <c r="IQ9" s="40"/>
      <c r="IR9" s="40"/>
      <c r="IU9" s="40"/>
      <c r="IV9" s="40"/>
    </row>
    <row r="10" spans="1:256" ht="12.75" customHeight="1">
      <c r="A10" s="220"/>
      <c r="B10" s="220"/>
      <c r="E10" s="218"/>
      <c r="G10" s="40"/>
      <c r="H10" s="40"/>
      <c r="K10" s="40"/>
      <c r="L10" s="40"/>
      <c r="O10" s="40"/>
      <c r="P10" s="40"/>
      <c r="S10" s="40"/>
      <c r="T10" s="40"/>
      <c r="W10" s="40"/>
      <c r="X10" s="40"/>
      <c r="AA10" s="40"/>
      <c r="AB10" s="40"/>
      <c r="AE10" s="40"/>
      <c r="AF10" s="40"/>
      <c r="AI10" s="40"/>
      <c r="AJ10" s="40"/>
      <c r="AM10" s="40"/>
      <c r="AN10" s="40"/>
      <c r="AQ10" s="40"/>
      <c r="AR10" s="40"/>
      <c r="AU10" s="40"/>
      <c r="AV10" s="40"/>
      <c r="AY10" s="40"/>
      <c r="AZ10" s="40"/>
      <c r="BC10" s="40"/>
      <c r="BD10" s="40"/>
      <c r="BG10" s="40"/>
      <c r="BH10" s="40"/>
      <c r="BK10" s="40"/>
      <c r="BL10" s="40"/>
      <c r="BO10" s="40"/>
      <c r="BP10" s="40"/>
      <c r="BS10" s="40"/>
      <c r="BT10" s="40"/>
      <c r="BW10" s="40"/>
      <c r="BX10" s="40"/>
      <c r="CA10" s="40"/>
      <c r="CB10" s="40"/>
      <c r="CE10" s="40"/>
      <c r="CF10" s="40"/>
      <c r="CI10" s="40"/>
      <c r="CJ10" s="40"/>
      <c r="CM10" s="40"/>
      <c r="CN10" s="40"/>
      <c r="CQ10" s="40"/>
      <c r="CR10" s="40"/>
      <c r="CU10" s="40"/>
      <c r="CV10" s="40"/>
      <c r="CY10" s="40"/>
      <c r="CZ10" s="40"/>
      <c r="DC10" s="40"/>
      <c r="DD10" s="40"/>
      <c r="DG10" s="40"/>
      <c r="DH10" s="40"/>
      <c r="DK10" s="40"/>
      <c r="DL10" s="40"/>
      <c r="DO10" s="40"/>
      <c r="DP10" s="40"/>
      <c r="DS10" s="40"/>
      <c r="DT10" s="40"/>
      <c r="DW10" s="40"/>
      <c r="DX10" s="40"/>
      <c r="EA10" s="40"/>
      <c r="EB10" s="40"/>
      <c r="EE10" s="40"/>
      <c r="EF10" s="40"/>
      <c r="EI10" s="40"/>
      <c r="EJ10" s="40"/>
      <c r="EM10" s="40"/>
      <c r="EN10" s="40"/>
      <c r="EQ10" s="40"/>
      <c r="ER10" s="40"/>
      <c r="EU10" s="40"/>
      <c r="EV10" s="40"/>
      <c r="EY10" s="40"/>
      <c r="EZ10" s="40"/>
      <c r="FC10" s="40"/>
      <c r="FD10" s="40"/>
      <c r="FG10" s="40"/>
      <c r="FH10" s="40"/>
      <c r="FK10" s="40"/>
      <c r="FL10" s="40"/>
      <c r="FO10" s="40"/>
      <c r="FP10" s="40"/>
      <c r="FS10" s="40"/>
      <c r="FT10" s="40"/>
      <c r="FW10" s="40"/>
      <c r="FX10" s="40"/>
      <c r="GA10" s="40"/>
      <c r="GB10" s="40"/>
      <c r="GE10" s="40"/>
      <c r="GF10" s="40"/>
      <c r="GI10" s="40"/>
      <c r="GJ10" s="40"/>
      <c r="GM10" s="40"/>
      <c r="GN10" s="40"/>
      <c r="GQ10" s="40"/>
      <c r="GR10" s="40"/>
      <c r="GU10" s="40"/>
      <c r="GV10" s="40"/>
      <c r="GY10" s="40"/>
      <c r="GZ10" s="40"/>
      <c r="HC10" s="40"/>
      <c r="HD10" s="40"/>
      <c r="HG10" s="40"/>
      <c r="HH10" s="40"/>
      <c r="HK10" s="40"/>
      <c r="HL10" s="40"/>
      <c r="HO10" s="40"/>
      <c r="HP10" s="40"/>
      <c r="HS10" s="40"/>
      <c r="HT10" s="40"/>
      <c r="HW10" s="40"/>
      <c r="HX10" s="40"/>
      <c r="IA10" s="40"/>
      <c r="IB10" s="40"/>
      <c r="IE10" s="40"/>
      <c r="IF10" s="40"/>
      <c r="II10" s="40"/>
      <c r="IJ10" s="40"/>
      <c r="IM10" s="40"/>
      <c r="IN10" s="40"/>
      <c r="IQ10" s="40"/>
      <c r="IR10" s="40"/>
      <c r="IU10" s="40"/>
      <c r="IV10" s="40"/>
    </row>
    <row r="11" spans="1:256" ht="12.75" customHeight="1">
      <c r="A11" s="220">
        <v>2212</v>
      </c>
      <c r="B11" s="220">
        <v>6121</v>
      </c>
      <c r="D11" t="s">
        <v>275</v>
      </c>
      <c r="E11" s="218">
        <v>2000</v>
      </c>
      <c r="G11" s="40"/>
      <c r="H11" s="40"/>
      <c r="K11" s="40"/>
      <c r="L11" s="40"/>
      <c r="O11" s="40"/>
      <c r="P11" s="40"/>
      <c r="S11" s="40"/>
      <c r="T11" s="40"/>
      <c r="W11" s="40"/>
      <c r="X11" s="40"/>
      <c r="AA11" s="40"/>
      <c r="AB11" s="40"/>
      <c r="AE11" s="40"/>
      <c r="AF11" s="40"/>
      <c r="AI11" s="40"/>
      <c r="AJ11" s="40"/>
      <c r="AM11" s="40"/>
      <c r="AN11" s="40"/>
      <c r="AQ11" s="40"/>
      <c r="AR11" s="40"/>
      <c r="AU11" s="40"/>
      <c r="AV11" s="40"/>
      <c r="AY11" s="40"/>
      <c r="AZ11" s="40"/>
      <c r="BC11" s="40"/>
      <c r="BD11" s="40"/>
      <c r="BG11" s="40"/>
      <c r="BH11" s="40"/>
      <c r="BK11" s="40"/>
      <c r="BL11" s="40"/>
      <c r="BO11" s="40"/>
      <c r="BP11" s="40"/>
      <c r="BS11" s="40"/>
      <c r="BT11" s="40"/>
      <c r="BW11" s="40"/>
      <c r="BX11" s="40"/>
      <c r="CA11" s="40"/>
      <c r="CB11" s="40"/>
      <c r="CE11" s="40"/>
      <c r="CF11" s="40"/>
      <c r="CI11" s="40"/>
      <c r="CJ11" s="40"/>
      <c r="CM11" s="40"/>
      <c r="CN11" s="40"/>
      <c r="CQ11" s="40"/>
      <c r="CR11" s="40"/>
      <c r="CU11" s="40"/>
      <c r="CV11" s="40"/>
      <c r="CY11" s="40"/>
      <c r="CZ11" s="40"/>
      <c r="DC11" s="40"/>
      <c r="DD11" s="40"/>
      <c r="DG11" s="40"/>
      <c r="DH11" s="40"/>
      <c r="DK11" s="40"/>
      <c r="DL11" s="40"/>
      <c r="DO11" s="40"/>
      <c r="DP11" s="40"/>
      <c r="DS11" s="40"/>
      <c r="DT11" s="40"/>
      <c r="DW11" s="40"/>
      <c r="DX11" s="40"/>
      <c r="EA11" s="40"/>
      <c r="EB11" s="40"/>
      <c r="EE11" s="40"/>
      <c r="EF11" s="40"/>
      <c r="EI11" s="40"/>
      <c r="EJ11" s="40"/>
      <c r="EM11" s="40"/>
      <c r="EN11" s="40"/>
      <c r="EQ11" s="40"/>
      <c r="ER11" s="40"/>
      <c r="EU11" s="40"/>
      <c r="EV11" s="40"/>
      <c r="EY11" s="40"/>
      <c r="EZ11" s="40"/>
      <c r="FC11" s="40"/>
      <c r="FD11" s="40"/>
      <c r="FG11" s="40"/>
      <c r="FH11" s="40"/>
      <c r="FK11" s="40"/>
      <c r="FL11" s="40"/>
      <c r="FO11" s="40"/>
      <c r="FP11" s="40"/>
      <c r="FS11" s="40"/>
      <c r="FT11" s="40"/>
      <c r="FW11" s="40"/>
      <c r="FX11" s="40"/>
      <c r="GA11" s="40"/>
      <c r="GB11" s="40"/>
      <c r="GE11" s="40"/>
      <c r="GF11" s="40"/>
      <c r="GI11" s="40"/>
      <c r="GJ11" s="40"/>
      <c r="GM11" s="40"/>
      <c r="GN11" s="40"/>
      <c r="GQ11" s="40"/>
      <c r="GR11" s="40"/>
      <c r="GU11" s="40"/>
      <c r="GV11" s="40"/>
      <c r="GY11" s="40"/>
      <c r="GZ11" s="40"/>
      <c r="HC11" s="40"/>
      <c r="HD11" s="40"/>
      <c r="HG11" s="40"/>
      <c r="HH11" s="40"/>
      <c r="HK11" s="40"/>
      <c r="HL11" s="40"/>
      <c r="HO11" s="40"/>
      <c r="HP11" s="40"/>
      <c r="HS11" s="40"/>
      <c r="HT11" s="40"/>
      <c r="HW11" s="40"/>
      <c r="HX11" s="40"/>
      <c r="IA11" s="40"/>
      <c r="IB11" s="40"/>
      <c r="IE11" s="40"/>
      <c r="IF11" s="40"/>
      <c r="II11" s="40"/>
      <c r="IJ11" s="40"/>
      <c r="IM11" s="40"/>
      <c r="IN11" s="40"/>
      <c r="IQ11" s="40"/>
      <c r="IR11" s="40"/>
      <c r="IU11" s="40"/>
      <c r="IV11" s="40"/>
    </row>
    <row r="12" spans="1:256" ht="12.75" customHeight="1">
      <c r="A12" s="220">
        <v>2212</v>
      </c>
      <c r="B12" s="220">
        <v>6121</v>
      </c>
      <c r="C12" s="220">
        <v>747</v>
      </c>
      <c r="D12" t="s">
        <v>276</v>
      </c>
      <c r="E12" s="218">
        <v>150</v>
      </c>
      <c r="G12" s="40"/>
      <c r="H12" s="40"/>
      <c r="K12" s="40"/>
      <c r="L12" s="40"/>
      <c r="O12" s="40"/>
      <c r="P12" s="40"/>
      <c r="S12" s="40"/>
      <c r="T12" s="40"/>
      <c r="W12" s="40"/>
      <c r="X12" s="40"/>
      <c r="AA12" s="40"/>
      <c r="AB12" s="40"/>
      <c r="AE12" s="40"/>
      <c r="AF12" s="40"/>
      <c r="AI12" s="40"/>
      <c r="AJ12" s="40"/>
      <c r="AM12" s="40"/>
      <c r="AN12" s="40"/>
      <c r="AQ12" s="40"/>
      <c r="AR12" s="40"/>
      <c r="AU12" s="40"/>
      <c r="AV12" s="40"/>
      <c r="AY12" s="40"/>
      <c r="AZ12" s="40"/>
      <c r="BC12" s="40"/>
      <c r="BD12" s="40"/>
      <c r="BG12" s="40"/>
      <c r="BH12" s="40"/>
      <c r="BK12" s="40"/>
      <c r="BL12" s="40"/>
      <c r="BO12" s="40"/>
      <c r="BP12" s="40"/>
      <c r="BS12" s="40"/>
      <c r="BT12" s="40"/>
      <c r="BW12" s="40"/>
      <c r="BX12" s="40"/>
      <c r="CA12" s="40"/>
      <c r="CB12" s="40"/>
      <c r="CE12" s="40"/>
      <c r="CF12" s="40"/>
      <c r="CI12" s="40"/>
      <c r="CJ12" s="40"/>
      <c r="CM12" s="40"/>
      <c r="CN12" s="40"/>
      <c r="CQ12" s="40"/>
      <c r="CR12" s="40"/>
      <c r="CU12" s="40"/>
      <c r="CV12" s="40"/>
      <c r="CY12" s="40"/>
      <c r="CZ12" s="40"/>
      <c r="DC12" s="40"/>
      <c r="DD12" s="40"/>
      <c r="DG12" s="40"/>
      <c r="DH12" s="40"/>
      <c r="DK12" s="40"/>
      <c r="DL12" s="40"/>
      <c r="DO12" s="40"/>
      <c r="DP12" s="40"/>
      <c r="DS12" s="40"/>
      <c r="DT12" s="40"/>
      <c r="DW12" s="40"/>
      <c r="DX12" s="40"/>
      <c r="EA12" s="40"/>
      <c r="EB12" s="40"/>
      <c r="EE12" s="40"/>
      <c r="EF12" s="40"/>
      <c r="EI12" s="40"/>
      <c r="EJ12" s="40"/>
      <c r="EM12" s="40"/>
      <c r="EN12" s="40"/>
      <c r="EQ12" s="40"/>
      <c r="ER12" s="40"/>
      <c r="EU12" s="40"/>
      <c r="EV12" s="40"/>
      <c r="EY12" s="40"/>
      <c r="EZ12" s="40"/>
      <c r="FC12" s="40"/>
      <c r="FD12" s="40"/>
      <c r="FG12" s="40"/>
      <c r="FH12" s="40"/>
      <c r="FK12" s="40"/>
      <c r="FL12" s="40"/>
      <c r="FO12" s="40"/>
      <c r="FP12" s="40"/>
      <c r="FS12" s="40"/>
      <c r="FT12" s="40"/>
      <c r="FW12" s="40"/>
      <c r="FX12" s="40"/>
      <c r="GA12" s="40"/>
      <c r="GB12" s="40"/>
      <c r="GE12" s="40"/>
      <c r="GF12" s="40"/>
      <c r="GI12" s="40"/>
      <c r="GJ12" s="40"/>
      <c r="GM12" s="40"/>
      <c r="GN12" s="40"/>
      <c r="GQ12" s="40"/>
      <c r="GR12" s="40"/>
      <c r="GU12" s="40"/>
      <c r="GV12" s="40"/>
      <c r="GY12" s="40"/>
      <c r="GZ12" s="40"/>
      <c r="HC12" s="40"/>
      <c r="HD12" s="40"/>
      <c r="HG12" s="40"/>
      <c r="HH12" s="40"/>
      <c r="HK12" s="40"/>
      <c r="HL12" s="40"/>
      <c r="HO12" s="40"/>
      <c r="HP12" s="40"/>
      <c r="HS12" s="40"/>
      <c r="HT12" s="40"/>
      <c r="HW12" s="40"/>
      <c r="HX12" s="40"/>
      <c r="IA12" s="40"/>
      <c r="IB12" s="40"/>
      <c r="IE12" s="40"/>
      <c r="IF12" s="40"/>
      <c r="II12" s="40"/>
      <c r="IJ12" s="40"/>
      <c r="IM12" s="40"/>
      <c r="IN12" s="40"/>
      <c r="IQ12" s="40"/>
      <c r="IR12" s="40"/>
      <c r="IU12" s="40"/>
      <c r="IV12" s="40"/>
    </row>
    <row r="13" spans="1:256" ht="12.75" customHeight="1">
      <c r="A13" s="220">
        <v>2212</v>
      </c>
      <c r="B13" s="220">
        <v>6121</v>
      </c>
      <c r="C13" s="220">
        <v>804</v>
      </c>
      <c r="D13" s="228" t="s">
        <v>357</v>
      </c>
      <c r="E13" s="218">
        <v>8000</v>
      </c>
      <c r="G13" s="40"/>
      <c r="H13" s="40"/>
      <c r="K13" s="40"/>
      <c r="L13" s="40"/>
      <c r="O13" s="40"/>
      <c r="P13" s="40"/>
      <c r="S13" s="40"/>
      <c r="T13" s="40"/>
      <c r="W13" s="40"/>
      <c r="X13" s="40"/>
      <c r="AA13" s="40"/>
      <c r="AB13" s="40"/>
      <c r="AE13" s="40"/>
      <c r="AF13" s="40"/>
      <c r="AI13" s="40"/>
      <c r="AJ13" s="40"/>
      <c r="AM13" s="40"/>
      <c r="AN13" s="40"/>
      <c r="AQ13" s="40"/>
      <c r="AR13" s="40"/>
      <c r="AU13" s="40"/>
      <c r="AV13" s="40"/>
      <c r="AY13" s="40"/>
      <c r="AZ13" s="40"/>
      <c r="BC13" s="40"/>
      <c r="BD13" s="40"/>
      <c r="BG13" s="40"/>
      <c r="BH13" s="40"/>
      <c r="BK13" s="40"/>
      <c r="BL13" s="40"/>
      <c r="BO13" s="40"/>
      <c r="BP13" s="40"/>
      <c r="BS13" s="40"/>
      <c r="BT13" s="40"/>
      <c r="BW13" s="40"/>
      <c r="BX13" s="40"/>
      <c r="CA13" s="40"/>
      <c r="CB13" s="40"/>
      <c r="CE13" s="40"/>
      <c r="CF13" s="40"/>
      <c r="CI13" s="40"/>
      <c r="CJ13" s="40"/>
      <c r="CM13" s="40"/>
      <c r="CN13" s="40"/>
      <c r="CQ13" s="40"/>
      <c r="CR13" s="40"/>
      <c r="CU13" s="40"/>
      <c r="CV13" s="40"/>
      <c r="CY13" s="40"/>
      <c r="CZ13" s="40"/>
      <c r="DC13" s="40"/>
      <c r="DD13" s="40"/>
      <c r="DG13" s="40"/>
      <c r="DH13" s="40"/>
      <c r="DK13" s="40"/>
      <c r="DL13" s="40"/>
      <c r="DO13" s="40"/>
      <c r="DP13" s="40"/>
      <c r="DS13" s="40"/>
      <c r="DT13" s="40"/>
      <c r="DW13" s="40"/>
      <c r="DX13" s="40"/>
      <c r="EA13" s="40"/>
      <c r="EB13" s="40"/>
      <c r="EE13" s="40"/>
      <c r="EF13" s="40"/>
      <c r="EI13" s="40"/>
      <c r="EJ13" s="40"/>
      <c r="EM13" s="40"/>
      <c r="EN13" s="40"/>
      <c r="EQ13" s="40"/>
      <c r="ER13" s="40"/>
      <c r="EU13" s="40"/>
      <c r="EV13" s="40"/>
      <c r="EY13" s="40"/>
      <c r="EZ13" s="40"/>
      <c r="FC13" s="40"/>
      <c r="FD13" s="40"/>
      <c r="FG13" s="40"/>
      <c r="FH13" s="40"/>
      <c r="FK13" s="40"/>
      <c r="FL13" s="40"/>
      <c r="FO13" s="40"/>
      <c r="FP13" s="40"/>
      <c r="FS13" s="40"/>
      <c r="FT13" s="40"/>
      <c r="FW13" s="40"/>
      <c r="FX13" s="40"/>
      <c r="GA13" s="40"/>
      <c r="GB13" s="40"/>
      <c r="GE13" s="40"/>
      <c r="GF13" s="40"/>
      <c r="GI13" s="40"/>
      <c r="GJ13" s="40"/>
      <c r="GM13" s="40"/>
      <c r="GN13" s="40"/>
      <c r="GQ13" s="40"/>
      <c r="GR13" s="40"/>
      <c r="GU13" s="40"/>
      <c r="GV13" s="40"/>
      <c r="GY13" s="40"/>
      <c r="GZ13" s="40"/>
      <c r="HC13" s="40"/>
      <c r="HD13" s="40"/>
      <c r="HG13" s="40"/>
      <c r="HH13" s="40"/>
      <c r="HK13" s="40"/>
      <c r="HL13" s="40"/>
      <c r="HO13" s="40"/>
      <c r="HP13" s="40"/>
      <c r="HS13" s="40"/>
      <c r="HT13" s="40"/>
      <c r="HW13" s="40"/>
      <c r="HX13" s="40"/>
      <c r="IA13" s="40"/>
      <c r="IB13" s="40"/>
      <c r="IE13" s="40"/>
      <c r="IF13" s="40"/>
      <c r="II13" s="40"/>
      <c r="IJ13" s="40"/>
      <c r="IM13" s="40"/>
      <c r="IN13" s="40"/>
      <c r="IQ13" s="40"/>
      <c r="IR13" s="40"/>
      <c r="IU13" s="40"/>
      <c r="IV13" s="40"/>
    </row>
    <row r="14" spans="1:256" ht="12.75" customHeight="1">
      <c r="A14" s="220">
        <v>2219</v>
      </c>
      <c r="B14" s="220">
        <v>6121</v>
      </c>
      <c r="C14" s="220">
        <v>854</v>
      </c>
      <c r="D14" s="228" t="s">
        <v>358</v>
      </c>
      <c r="E14" s="218">
        <v>1000</v>
      </c>
      <c r="G14" s="40"/>
      <c r="H14" s="40"/>
      <c r="K14" s="40"/>
      <c r="L14" s="40"/>
      <c r="O14" s="40"/>
      <c r="P14" s="40"/>
      <c r="S14" s="40"/>
      <c r="T14" s="40"/>
      <c r="W14" s="40"/>
      <c r="X14" s="40"/>
      <c r="AA14" s="40"/>
      <c r="AB14" s="40"/>
      <c r="AE14" s="40"/>
      <c r="AF14" s="40"/>
      <c r="AI14" s="40"/>
      <c r="AJ14" s="40"/>
      <c r="AM14" s="40"/>
      <c r="AN14" s="40"/>
      <c r="AQ14" s="40"/>
      <c r="AR14" s="40"/>
      <c r="AU14" s="40"/>
      <c r="AV14" s="40"/>
      <c r="AY14" s="40"/>
      <c r="AZ14" s="40"/>
      <c r="BC14" s="40"/>
      <c r="BD14" s="40"/>
      <c r="BG14" s="40"/>
      <c r="BH14" s="40"/>
      <c r="BK14" s="40"/>
      <c r="BL14" s="40"/>
      <c r="BO14" s="40"/>
      <c r="BP14" s="40"/>
      <c r="BS14" s="40"/>
      <c r="BT14" s="40"/>
      <c r="BW14" s="40"/>
      <c r="BX14" s="40"/>
      <c r="CA14" s="40"/>
      <c r="CB14" s="40"/>
      <c r="CE14" s="40"/>
      <c r="CF14" s="40"/>
      <c r="CI14" s="40"/>
      <c r="CJ14" s="40"/>
      <c r="CM14" s="40"/>
      <c r="CN14" s="40"/>
      <c r="CQ14" s="40"/>
      <c r="CR14" s="40"/>
      <c r="CU14" s="40"/>
      <c r="CV14" s="40"/>
      <c r="CY14" s="40"/>
      <c r="CZ14" s="40"/>
      <c r="DC14" s="40"/>
      <c r="DD14" s="40"/>
      <c r="DG14" s="40"/>
      <c r="DH14" s="40"/>
      <c r="DK14" s="40"/>
      <c r="DL14" s="40"/>
      <c r="DO14" s="40"/>
      <c r="DP14" s="40"/>
      <c r="DS14" s="40"/>
      <c r="DT14" s="40"/>
      <c r="DW14" s="40"/>
      <c r="DX14" s="40"/>
      <c r="EA14" s="40"/>
      <c r="EB14" s="40"/>
      <c r="EE14" s="40"/>
      <c r="EF14" s="40"/>
      <c r="EI14" s="40"/>
      <c r="EJ14" s="40"/>
      <c r="EM14" s="40"/>
      <c r="EN14" s="40"/>
      <c r="EQ14" s="40"/>
      <c r="ER14" s="40"/>
      <c r="EU14" s="40"/>
      <c r="EV14" s="40"/>
      <c r="EY14" s="40"/>
      <c r="EZ14" s="40"/>
      <c r="FC14" s="40"/>
      <c r="FD14" s="40"/>
      <c r="FG14" s="40"/>
      <c r="FH14" s="40"/>
      <c r="FK14" s="40"/>
      <c r="FL14" s="40"/>
      <c r="FO14" s="40"/>
      <c r="FP14" s="40"/>
      <c r="FS14" s="40"/>
      <c r="FT14" s="40"/>
      <c r="FW14" s="40"/>
      <c r="FX14" s="40"/>
      <c r="GA14" s="40"/>
      <c r="GB14" s="40"/>
      <c r="GE14" s="40"/>
      <c r="GF14" s="40"/>
      <c r="GI14" s="40"/>
      <c r="GJ14" s="40"/>
      <c r="GM14" s="40"/>
      <c r="GN14" s="40"/>
      <c r="GQ14" s="40"/>
      <c r="GR14" s="40"/>
      <c r="GU14" s="40"/>
      <c r="GV14" s="40"/>
      <c r="GY14" s="40"/>
      <c r="GZ14" s="40"/>
      <c r="HC14" s="40"/>
      <c r="HD14" s="40"/>
      <c r="HG14" s="40"/>
      <c r="HH14" s="40"/>
      <c r="HK14" s="40"/>
      <c r="HL14" s="40"/>
      <c r="HO14" s="40"/>
      <c r="HP14" s="40"/>
      <c r="HS14" s="40"/>
      <c r="HT14" s="40"/>
      <c r="HW14" s="40"/>
      <c r="HX14" s="40"/>
      <c r="IA14" s="40"/>
      <c r="IB14" s="40"/>
      <c r="IE14" s="40"/>
      <c r="IF14" s="40"/>
      <c r="II14" s="40"/>
      <c r="IJ14" s="40"/>
      <c r="IM14" s="40"/>
      <c r="IN14" s="40"/>
      <c r="IQ14" s="40"/>
      <c r="IR14" s="40"/>
      <c r="IU14" s="40"/>
      <c r="IV14" s="40"/>
    </row>
    <row r="15" spans="1:5" ht="12.75">
      <c r="A15" s="220">
        <v>2219</v>
      </c>
      <c r="B15" s="220">
        <v>6121</v>
      </c>
      <c r="C15" s="221" t="s">
        <v>277</v>
      </c>
      <c r="D15" s="217" t="s">
        <v>230</v>
      </c>
      <c r="E15" s="218">
        <v>1000</v>
      </c>
    </row>
    <row r="16" spans="1:5" ht="12.75">
      <c r="A16" s="220">
        <v>2219</v>
      </c>
      <c r="B16" s="220">
        <v>6121</v>
      </c>
      <c r="C16" s="221"/>
      <c r="D16" s="217" t="s">
        <v>278</v>
      </c>
      <c r="E16" s="218">
        <v>200</v>
      </c>
    </row>
    <row r="17" spans="1:5" ht="12.75">
      <c r="A17" s="220">
        <v>2219</v>
      </c>
      <c r="B17" s="220">
        <v>6121</v>
      </c>
      <c r="C17" s="221" t="s">
        <v>279</v>
      </c>
      <c r="D17" s="217" t="s">
        <v>231</v>
      </c>
      <c r="E17" s="218">
        <v>100</v>
      </c>
    </row>
    <row r="18" spans="1:5" ht="12.75">
      <c r="A18" s="220">
        <v>2219</v>
      </c>
      <c r="B18" s="220">
        <v>6121</v>
      </c>
      <c r="C18" s="221" t="s">
        <v>280</v>
      </c>
      <c r="D18" s="217" t="s">
        <v>359</v>
      </c>
      <c r="E18" s="218">
        <v>1000</v>
      </c>
    </row>
    <row r="19" spans="1:5" ht="12.75">
      <c r="A19" s="220">
        <v>2219</v>
      </c>
      <c r="B19" s="220">
        <v>6121</v>
      </c>
      <c r="C19" s="221" t="s">
        <v>281</v>
      </c>
      <c r="D19" s="217" t="s">
        <v>232</v>
      </c>
      <c r="E19" s="218">
        <v>150</v>
      </c>
    </row>
    <row r="20" spans="1:5" ht="12.75">
      <c r="A20" s="221" t="s">
        <v>233</v>
      </c>
      <c r="B20" s="221" t="s">
        <v>229</v>
      </c>
      <c r="C20" s="221" t="s">
        <v>282</v>
      </c>
      <c r="D20" s="217" t="s">
        <v>234</v>
      </c>
      <c r="E20" s="218">
        <v>5000</v>
      </c>
    </row>
    <row r="21" spans="1:5" ht="12.75">
      <c r="A21" s="221" t="s">
        <v>235</v>
      </c>
      <c r="B21" s="221" t="s">
        <v>229</v>
      </c>
      <c r="C21" s="221"/>
      <c r="D21" s="217" t="s">
        <v>236</v>
      </c>
      <c r="E21" s="218">
        <v>450</v>
      </c>
    </row>
    <row r="22" spans="1:5" ht="12.75">
      <c r="A22" s="221" t="s">
        <v>237</v>
      </c>
      <c r="B22" s="221" t="s">
        <v>229</v>
      </c>
      <c r="C22" s="221" t="s">
        <v>283</v>
      </c>
      <c r="D22" s="217" t="s">
        <v>238</v>
      </c>
      <c r="E22" s="218">
        <v>5000</v>
      </c>
    </row>
    <row r="23" spans="1:5" ht="12.75">
      <c r="A23" s="221" t="s">
        <v>239</v>
      </c>
      <c r="B23" s="221" t="s">
        <v>229</v>
      </c>
      <c r="C23" s="221"/>
      <c r="D23" s="217" t="s">
        <v>240</v>
      </c>
      <c r="E23" s="218">
        <v>1600</v>
      </c>
    </row>
    <row r="24" spans="1:5" ht="12.75">
      <c r="A24" s="223" t="s">
        <v>284</v>
      </c>
      <c r="B24" s="221" t="s">
        <v>229</v>
      </c>
      <c r="C24" s="221"/>
      <c r="D24" s="216" t="s">
        <v>285</v>
      </c>
      <c r="E24" s="218">
        <v>1000</v>
      </c>
    </row>
    <row r="25" spans="1:5" ht="12.75">
      <c r="A25" s="221" t="s">
        <v>241</v>
      </c>
      <c r="B25" s="221" t="s">
        <v>229</v>
      </c>
      <c r="C25" s="221"/>
      <c r="D25" s="216" t="s">
        <v>286</v>
      </c>
      <c r="E25" s="218">
        <v>2000</v>
      </c>
    </row>
    <row r="26" spans="1:5" ht="12.75">
      <c r="A26" s="221" t="s">
        <v>242</v>
      </c>
      <c r="B26" s="221" t="s">
        <v>229</v>
      </c>
      <c r="C26" s="221" t="s">
        <v>287</v>
      </c>
      <c r="D26" s="216" t="s">
        <v>288</v>
      </c>
      <c r="E26" s="218">
        <v>2000</v>
      </c>
    </row>
    <row r="27" spans="1:5" ht="12.75">
      <c r="A27" s="221" t="s">
        <v>242</v>
      </c>
      <c r="B27" s="221" t="s">
        <v>229</v>
      </c>
      <c r="C27" s="221" t="s">
        <v>289</v>
      </c>
      <c r="D27" s="216" t="s">
        <v>360</v>
      </c>
      <c r="E27" s="218">
        <v>2000</v>
      </c>
    </row>
    <row r="28" spans="1:5" ht="12.75">
      <c r="A28" s="221" t="s">
        <v>242</v>
      </c>
      <c r="B28" s="221" t="s">
        <v>229</v>
      </c>
      <c r="C28" s="221"/>
      <c r="D28" s="216" t="s">
        <v>290</v>
      </c>
      <c r="E28" s="218">
        <v>5000</v>
      </c>
    </row>
    <row r="29" spans="1:5" ht="12.75">
      <c r="A29" s="221" t="s">
        <v>242</v>
      </c>
      <c r="B29" s="221" t="s">
        <v>229</v>
      </c>
      <c r="C29" s="221"/>
      <c r="D29" s="216" t="s">
        <v>361</v>
      </c>
      <c r="E29" s="218">
        <v>500</v>
      </c>
    </row>
    <row r="30" spans="1:5" ht="12.75">
      <c r="A30" s="221" t="s">
        <v>243</v>
      </c>
      <c r="B30" s="221" t="s">
        <v>229</v>
      </c>
      <c r="C30" s="221"/>
      <c r="D30" s="216" t="s">
        <v>291</v>
      </c>
      <c r="E30" s="218">
        <v>700</v>
      </c>
    </row>
    <row r="31" spans="1:9" ht="12.75">
      <c r="A31" s="221" t="s">
        <v>244</v>
      </c>
      <c r="B31" s="221" t="s">
        <v>229</v>
      </c>
      <c r="C31" s="221"/>
      <c r="D31" s="216" t="s">
        <v>292</v>
      </c>
      <c r="E31" s="218">
        <v>3000</v>
      </c>
      <c r="I31" t="s">
        <v>270</v>
      </c>
    </row>
    <row r="32" spans="1:5" ht="12.75">
      <c r="A32" s="221" t="s">
        <v>245</v>
      </c>
      <c r="B32" s="221" t="s">
        <v>229</v>
      </c>
      <c r="C32" s="221"/>
      <c r="D32" s="216" t="s">
        <v>293</v>
      </c>
      <c r="E32" s="218">
        <v>3000</v>
      </c>
    </row>
    <row r="33" spans="1:5" ht="12.75">
      <c r="A33" s="221" t="s">
        <v>246</v>
      </c>
      <c r="B33" s="221" t="s">
        <v>229</v>
      </c>
      <c r="C33" s="221"/>
      <c r="D33" s="216" t="s">
        <v>294</v>
      </c>
      <c r="E33" s="218">
        <v>3000</v>
      </c>
    </row>
    <row r="34" spans="1:5" ht="12.75">
      <c r="A34" s="221" t="s">
        <v>247</v>
      </c>
      <c r="B34" s="221" t="s">
        <v>229</v>
      </c>
      <c r="C34" s="221"/>
      <c r="D34" s="216" t="s">
        <v>295</v>
      </c>
      <c r="E34" s="218">
        <v>520</v>
      </c>
    </row>
    <row r="35" spans="1:5" ht="12.75">
      <c r="A35" s="223" t="s">
        <v>248</v>
      </c>
      <c r="B35" s="221" t="s">
        <v>229</v>
      </c>
      <c r="C35" s="221"/>
      <c r="D35" s="219" t="s">
        <v>296</v>
      </c>
      <c r="E35" s="218">
        <v>350</v>
      </c>
    </row>
    <row r="36" spans="1:5" ht="12.75">
      <c r="A36" s="221" t="s">
        <v>249</v>
      </c>
      <c r="B36" s="221" t="s">
        <v>229</v>
      </c>
      <c r="C36" s="221"/>
      <c r="D36" s="216" t="s">
        <v>297</v>
      </c>
      <c r="E36" s="218">
        <v>2000</v>
      </c>
    </row>
    <row r="37" spans="1:5" ht="12.75">
      <c r="A37" s="221" t="s">
        <v>249</v>
      </c>
      <c r="B37" s="221" t="s">
        <v>229</v>
      </c>
      <c r="C37" s="221" t="s">
        <v>250</v>
      </c>
      <c r="D37" s="216" t="s">
        <v>298</v>
      </c>
      <c r="E37" s="218">
        <v>150</v>
      </c>
    </row>
    <row r="38" spans="1:5" ht="12.75">
      <c r="A38" s="223" t="s">
        <v>3</v>
      </c>
      <c r="B38" s="221" t="s">
        <v>3</v>
      </c>
      <c r="C38" s="221"/>
      <c r="D38" s="219" t="s">
        <v>0</v>
      </c>
      <c r="E38" s="218" t="s">
        <v>1</v>
      </c>
    </row>
    <row r="39" spans="1:5" ht="12.75">
      <c r="A39" s="223" t="s">
        <v>251</v>
      </c>
      <c r="B39" s="221" t="s">
        <v>252</v>
      </c>
      <c r="C39" s="221"/>
      <c r="D39" s="219" t="s">
        <v>299</v>
      </c>
      <c r="E39" s="218">
        <v>360</v>
      </c>
    </row>
    <row r="40" spans="1:5" ht="12.75">
      <c r="A40" s="223" t="s">
        <v>253</v>
      </c>
      <c r="B40" s="221" t="s">
        <v>252</v>
      </c>
      <c r="C40" s="221"/>
      <c r="D40" s="219" t="s">
        <v>300</v>
      </c>
      <c r="E40" s="218">
        <v>400</v>
      </c>
    </row>
    <row r="41" spans="1:5" ht="12.75">
      <c r="A41" s="223" t="s">
        <v>249</v>
      </c>
      <c r="B41" s="221" t="s">
        <v>252</v>
      </c>
      <c r="C41" s="221"/>
      <c r="D41" s="219" t="s">
        <v>301</v>
      </c>
      <c r="E41" s="218">
        <v>310</v>
      </c>
    </row>
    <row r="42" spans="1:5" ht="12.75">
      <c r="A42" s="223"/>
      <c r="B42" s="221"/>
      <c r="C42" s="221"/>
      <c r="D42" s="219"/>
      <c r="E42" s="218"/>
    </row>
    <row r="43" spans="1:5" ht="12.75">
      <c r="A43" s="223" t="s">
        <v>254</v>
      </c>
      <c r="B43" s="221" t="s">
        <v>255</v>
      </c>
      <c r="C43" s="221"/>
      <c r="D43" s="219" t="s">
        <v>302</v>
      </c>
      <c r="E43" s="218">
        <v>300</v>
      </c>
    </row>
    <row r="44" spans="1:5" ht="12.75">
      <c r="A44" s="221" t="s">
        <v>254</v>
      </c>
      <c r="B44" s="221" t="s">
        <v>255</v>
      </c>
      <c r="C44" s="221"/>
      <c r="D44" s="219" t="s">
        <v>303</v>
      </c>
      <c r="E44" s="218">
        <v>450</v>
      </c>
    </row>
    <row r="45" spans="1:5" ht="12.75">
      <c r="A45" s="221" t="s">
        <v>254</v>
      </c>
      <c r="B45" s="221" t="s">
        <v>255</v>
      </c>
      <c r="C45" s="221"/>
      <c r="D45" s="219" t="s">
        <v>304</v>
      </c>
      <c r="E45" s="218">
        <v>450</v>
      </c>
    </row>
    <row r="46" spans="1:5" ht="12.75">
      <c r="A46" s="221"/>
      <c r="B46" s="221"/>
      <c r="C46" s="221"/>
      <c r="D46" s="219"/>
      <c r="E46" s="218"/>
    </row>
    <row r="47" spans="1:5" ht="12.75">
      <c r="A47" s="221" t="s">
        <v>305</v>
      </c>
      <c r="B47" s="221" t="s">
        <v>256</v>
      </c>
      <c r="C47" s="221"/>
      <c r="D47" s="219" t="s">
        <v>306</v>
      </c>
      <c r="E47" s="218">
        <v>1782</v>
      </c>
    </row>
    <row r="48" spans="1:5" ht="12.75">
      <c r="A48" s="223"/>
      <c r="B48" s="221"/>
      <c r="C48" s="221"/>
      <c r="D48" s="219"/>
      <c r="E48" s="218"/>
    </row>
    <row r="49" spans="1:5" ht="12.75">
      <c r="A49" s="221" t="s">
        <v>257</v>
      </c>
      <c r="B49" s="221" t="s">
        <v>258</v>
      </c>
      <c r="C49" s="221"/>
      <c r="D49" s="219" t="s">
        <v>307</v>
      </c>
      <c r="E49" s="218">
        <v>1700</v>
      </c>
    </row>
    <row r="50" spans="1:5" ht="12.75">
      <c r="A50" s="223"/>
      <c r="B50" s="221"/>
      <c r="C50" s="221"/>
      <c r="D50" s="219"/>
      <c r="E50" s="218"/>
    </row>
    <row r="51" spans="1:5" ht="12.75">
      <c r="A51" s="221" t="s">
        <v>259</v>
      </c>
      <c r="B51" s="221" t="s">
        <v>260</v>
      </c>
      <c r="C51" s="221"/>
      <c r="D51" s="219" t="s">
        <v>308</v>
      </c>
      <c r="E51" s="218">
        <v>1000</v>
      </c>
    </row>
    <row r="52" spans="1:5" ht="12.75">
      <c r="A52" s="222"/>
      <c r="B52" s="215"/>
      <c r="C52" s="222"/>
      <c r="D52" s="215"/>
      <c r="E52" s="215"/>
    </row>
    <row r="53" spans="1:5" ht="12.75">
      <c r="A53" s="233"/>
      <c r="B53" s="234"/>
      <c r="C53" s="233"/>
      <c r="D53" s="234" t="s">
        <v>309</v>
      </c>
      <c r="E53" s="235">
        <f>SUM(E9:E52)</f>
        <v>58592</v>
      </c>
    </row>
    <row r="54" ht="12.75">
      <c r="A54" s="220"/>
    </row>
  </sheetData>
  <sheetProtection/>
  <mergeCells count="3">
    <mergeCell ref="A1:B1"/>
    <mergeCell ref="A2:B2"/>
    <mergeCell ref="A3:E4"/>
  </mergeCells>
  <conditionalFormatting sqref="A2:E2 A6:E51 A3">
    <cfRule type="expression" priority="1" dxfId="2" stopIfTrue="1">
      <formula>$F2="Z"</formula>
    </cfRule>
    <cfRule type="expression" priority="2" dxfId="1" stopIfTrue="1">
      <formula>$F2="T"</formula>
    </cfRule>
    <cfRule type="expression" priority="3" dxfId="0" stopIfTrue="1">
      <formula>$F2="Y"</formula>
    </cfRule>
  </conditionalFormatting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31" sqref="I31"/>
    </sheetView>
  </sheetViews>
  <sheetFormatPr defaultColWidth="9.140625" defaultRowHeight="12.75"/>
  <sheetData>
    <row r="1" spans="1:11" ht="1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0.25">
      <c r="A2" s="303" t="s">
        <v>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4" spans="1:11" ht="15">
      <c r="A4" s="214"/>
      <c r="B4" s="214"/>
      <c r="C4" s="214"/>
      <c r="D4" s="304" t="s">
        <v>362</v>
      </c>
      <c r="E4" s="304"/>
      <c r="F4" s="304"/>
      <c r="G4" s="304"/>
      <c r="H4" s="304"/>
      <c r="I4" s="304"/>
      <c r="J4" s="304"/>
      <c r="K4" s="214"/>
    </row>
    <row r="5" spans="1:11" ht="15">
      <c r="A5" s="226" t="s">
        <v>261</v>
      </c>
      <c r="B5" s="226" t="s">
        <v>262</v>
      </c>
      <c r="C5" s="226" t="s">
        <v>263</v>
      </c>
      <c r="D5" s="214"/>
      <c r="E5" s="214"/>
      <c r="F5" s="214"/>
      <c r="G5" s="214"/>
      <c r="H5" s="214"/>
      <c r="I5" s="214"/>
      <c r="J5" s="214"/>
      <c r="K5" s="214"/>
    </row>
    <row r="6" spans="1:3" ht="12.75">
      <c r="A6" s="220"/>
      <c r="B6" s="220"/>
      <c r="C6" s="220"/>
    </row>
    <row r="7" spans="1:11" ht="15">
      <c r="A7" s="226">
        <v>2122</v>
      </c>
      <c r="B7" s="226">
        <v>5213</v>
      </c>
      <c r="C7" s="226">
        <v>811</v>
      </c>
      <c r="D7" s="214" t="s">
        <v>264</v>
      </c>
      <c r="E7" s="214"/>
      <c r="F7" s="214"/>
      <c r="G7" s="214"/>
      <c r="H7" s="214"/>
      <c r="I7" s="214"/>
      <c r="J7" s="214"/>
      <c r="K7" s="227">
        <v>2900</v>
      </c>
    </row>
    <row r="8" spans="1:11" ht="15">
      <c r="A8" s="226">
        <v>3412</v>
      </c>
      <c r="B8" s="226">
        <v>5213</v>
      </c>
      <c r="C8" s="226">
        <v>231</v>
      </c>
      <c r="D8" s="214" t="s">
        <v>266</v>
      </c>
      <c r="E8" s="214"/>
      <c r="F8" s="214"/>
      <c r="G8" s="214"/>
      <c r="H8" s="214"/>
      <c r="I8" s="214"/>
      <c r="J8" s="214"/>
      <c r="K8" s="227">
        <v>580</v>
      </c>
    </row>
    <row r="9" spans="1:11" ht="15">
      <c r="A9" s="226">
        <v>3412</v>
      </c>
      <c r="B9" s="226">
        <v>5213</v>
      </c>
      <c r="C9" s="226">
        <v>232</v>
      </c>
      <c r="D9" s="214" t="s">
        <v>265</v>
      </c>
      <c r="E9" s="214"/>
      <c r="F9" s="214"/>
      <c r="G9" s="214"/>
      <c r="H9" s="214"/>
      <c r="I9" s="214"/>
      <c r="J9" s="214"/>
      <c r="K9" s="227">
        <v>3000</v>
      </c>
    </row>
    <row r="10" spans="1:11" ht="15">
      <c r="A10" s="226"/>
      <c r="B10" s="226"/>
      <c r="C10" s="226"/>
      <c r="D10" s="214"/>
      <c r="E10" s="214"/>
      <c r="F10" s="214"/>
      <c r="G10" s="214"/>
      <c r="H10" s="214"/>
      <c r="I10" s="214"/>
      <c r="J10" s="214"/>
      <c r="K10" s="227"/>
    </row>
    <row r="11" spans="1:11" ht="15">
      <c r="A11" s="226">
        <v>3399</v>
      </c>
      <c r="B11" s="226">
        <v>5223</v>
      </c>
      <c r="C11" s="226">
        <v>904</v>
      </c>
      <c r="D11" s="214" t="s">
        <v>310</v>
      </c>
      <c r="E11" s="214"/>
      <c r="F11" s="214"/>
      <c r="G11" s="214"/>
      <c r="H11" s="214"/>
      <c r="I11" s="214"/>
      <c r="J11" s="214"/>
      <c r="K11" s="227">
        <v>30</v>
      </c>
    </row>
    <row r="12" spans="1:11" ht="15">
      <c r="A12" s="226"/>
      <c r="B12" s="226"/>
      <c r="C12" s="226"/>
      <c r="D12" s="214"/>
      <c r="E12" s="214"/>
      <c r="F12" s="214"/>
      <c r="G12" s="214"/>
      <c r="H12" s="214"/>
      <c r="I12" s="214"/>
      <c r="J12" s="214"/>
      <c r="K12" s="227"/>
    </row>
    <row r="13" spans="1:11" ht="15">
      <c r="A13" s="226">
        <v>3419</v>
      </c>
      <c r="B13" s="226">
        <v>5222</v>
      </c>
      <c r="C13" s="226"/>
      <c r="D13" s="214" t="s">
        <v>314</v>
      </c>
      <c r="E13" s="214"/>
      <c r="F13" s="214"/>
      <c r="G13" s="214"/>
      <c r="H13" s="214"/>
      <c r="I13" s="214"/>
      <c r="J13" s="214"/>
      <c r="K13" s="227">
        <v>8000</v>
      </c>
    </row>
    <row r="14" spans="1:11" ht="15">
      <c r="A14" s="226"/>
      <c r="B14" s="226"/>
      <c r="C14" s="226"/>
      <c r="D14" s="214"/>
      <c r="E14" s="214"/>
      <c r="F14" s="214"/>
      <c r="G14" s="214"/>
      <c r="H14" s="214"/>
      <c r="I14" s="214"/>
      <c r="J14" s="214"/>
      <c r="K14" s="227"/>
    </row>
    <row r="15" spans="1:11" ht="15">
      <c r="A15" s="226"/>
      <c r="B15" s="226"/>
      <c r="C15" s="226"/>
      <c r="D15" s="214"/>
      <c r="E15" s="214"/>
      <c r="F15" s="214"/>
      <c r="G15" s="214"/>
      <c r="H15" s="214"/>
      <c r="I15" s="214"/>
      <c r="J15" s="214"/>
      <c r="K15" s="227"/>
    </row>
    <row r="16" spans="1:11" ht="15">
      <c r="A16" s="226">
        <v>3543</v>
      </c>
      <c r="B16" s="226">
        <v>5222</v>
      </c>
      <c r="C16" s="226"/>
      <c r="D16" s="214" t="s">
        <v>313</v>
      </c>
      <c r="E16" s="214"/>
      <c r="F16" s="214"/>
      <c r="G16" s="214"/>
      <c r="H16" s="214"/>
      <c r="I16" s="214"/>
      <c r="J16" s="214"/>
      <c r="K16" s="227">
        <v>50</v>
      </c>
    </row>
    <row r="17" spans="1:11" ht="15">
      <c r="A17" s="226">
        <v>4351</v>
      </c>
      <c r="B17" s="226">
        <v>5223</v>
      </c>
      <c r="C17" s="226"/>
      <c r="D17" s="214" t="s">
        <v>311</v>
      </c>
      <c r="E17" s="214"/>
      <c r="F17" s="214"/>
      <c r="G17" s="214"/>
      <c r="H17" s="214"/>
      <c r="I17" s="214"/>
      <c r="J17" s="214"/>
      <c r="K17" s="227">
        <v>550</v>
      </c>
    </row>
    <row r="18" spans="1:11" ht="15">
      <c r="A18" s="226">
        <v>4371</v>
      </c>
      <c r="B18" s="226">
        <v>5223</v>
      </c>
      <c r="C18" s="226"/>
      <c r="D18" s="214" t="s">
        <v>312</v>
      </c>
      <c r="E18" s="214"/>
      <c r="F18" s="214"/>
      <c r="G18" s="214"/>
      <c r="H18" s="214"/>
      <c r="I18" s="214"/>
      <c r="J18" s="214"/>
      <c r="K18" s="227">
        <v>100</v>
      </c>
    </row>
    <row r="19" spans="1:11" ht="15">
      <c r="A19" s="226">
        <v>4378</v>
      </c>
      <c r="B19" s="226">
        <v>5221</v>
      </c>
      <c r="C19" s="226"/>
      <c r="D19" s="214" t="s">
        <v>267</v>
      </c>
      <c r="E19" s="214"/>
      <c r="F19" s="214"/>
      <c r="G19" s="214"/>
      <c r="H19" s="214"/>
      <c r="I19" s="214"/>
      <c r="J19" s="214"/>
      <c r="K19" s="227">
        <v>20</v>
      </c>
    </row>
    <row r="20" spans="1:11" ht="15">
      <c r="A20" s="226">
        <v>4378</v>
      </c>
      <c r="B20" s="226">
        <v>5223</v>
      </c>
      <c r="C20" s="226"/>
      <c r="D20" s="214" t="s">
        <v>268</v>
      </c>
      <c r="E20" s="214"/>
      <c r="F20" s="214"/>
      <c r="G20" s="214"/>
      <c r="H20" s="214"/>
      <c r="I20" s="214"/>
      <c r="J20" s="214"/>
      <c r="K20" s="227">
        <v>25</v>
      </c>
    </row>
    <row r="21" spans="1:11" ht="15">
      <c r="A21" s="226">
        <v>4399</v>
      </c>
      <c r="B21" s="226">
        <v>5222</v>
      </c>
      <c r="C21" s="226"/>
      <c r="D21" s="214" t="s">
        <v>269</v>
      </c>
      <c r="E21" s="214"/>
      <c r="F21" s="214"/>
      <c r="G21" s="214"/>
      <c r="H21" s="214"/>
      <c r="I21" s="214"/>
      <c r="J21" s="214"/>
      <c r="K21" s="227">
        <v>10</v>
      </c>
    </row>
    <row r="22" ht="12.75">
      <c r="K22" s="224"/>
    </row>
    <row r="23" spans="1:11" ht="15">
      <c r="A23" s="236"/>
      <c r="B23" s="236"/>
      <c r="C23" s="236"/>
      <c r="D23" s="236" t="s">
        <v>363</v>
      </c>
      <c r="E23" s="236"/>
      <c r="F23" s="236"/>
      <c r="G23" s="236"/>
      <c r="H23" s="236"/>
      <c r="I23" s="236"/>
      <c r="J23" s="236"/>
      <c r="K23" s="237">
        <v>6515</v>
      </c>
    </row>
  </sheetData>
  <sheetProtection/>
  <mergeCells count="2">
    <mergeCell ref="A2:K2"/>
    <mergeCell ref="D4:J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K9" sqref="K9"/>
    </sheetView>
  </sheetViews>
  <sheetFormatPr defaultColWidth="9.140625" defaultRowHeight="12.75"/>
  <sheetData>
    <row r="1" spans="1:11" ht="1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0.25">
      <c r="A2" s="303" t="s">
        <v>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4" spans="1:11" ht="15">
      <c r="A4" s="214"/>
      <c r="B4" s="214"/>
      <c r="C4" s="214"/>
      <c r="D4" s="304" t="s">
        <v>315</v>
      </c>
      <c r="E4" s="304"/>
      <c r="F4" s="304"/>
      <c r="G4" s="304"/>
      <c r="H4" s="304"/>
      <c r="I4" s="304"/>
      <c r="J4" s="304"/>
      <c r="K4" s="214"/>
    </row>
    <row r="5" spans="1:11" ht="15">
      <c r="A5" s="226" t="s">
        <v>261</v>
      </c>
      <c r="B5" s="226" t="s">
        <v>262</v>
      </c>
      <c r="C5" s="226" t="s">
        <v>263</v>
      </c>
      <c r="D5" s="214"/>
      <c r="E5" s="214"/>
      <c r="F5" s="214"/>
      <c r="G5" s="214"/>
      <c r="H5" s="214"/>
      <c r="I5" s="214"/>
      <c r="J5" s="214"/>
      <c r="K5" s="214"/>
    </row>
    <row r="6" spans="1:3" ht="12.75">
      <c r="A6" s="220"/>
      <c r="B6" s="220"/>
      <c r="C6" s="220"/>
    </row>
    <row r="7" spans="1:11" ht="15">
      <c r="A7" s="226">
        <v>3111</v>
      </c>
      <c r="B7" s="226">
        <v>5331</v>
      </c>
      <c r="C7" s="226">
        <v>201</v>
      </c>
      <c r="D7" s="214" t="s">
        <v>316</v>
      </c>
      <c r="E7" s="214"/>
      <c r="F7" s="214"/>
      <c r="G7" s="214"/>
      <c r="H7" s="214"/>
      <c r="I7" s="214"/>
      <c r="J7" s="214"/>
      <c r="K7" s="227">
        <v>2160</v>
      </c>
    </row>
    <row r="8" spans="1:11" ht="15">
      <c r="A8" s="226">
        <v>3111</v>
      </c>
      <c r="B8" s="226">
        <v>5331</v>
      </c>
      <c r="C8" s="226">
        <v>202</v>
      </c>
      <c r="D8" s="214" t="s">
        <v>317</v>
      </c>
      <c r="E8" s="214"/>
      <c r="F8" s="214"/>
      <c r="G8" s="214"/>
      <c r="H8" s="214"/>
      <c r="I8" s="214"/>
      <c r="J8" s="214"/>
      <c r="K8" s="227">
        <v>3300</v>
      </c>
    </row>
    <row r="9" spans="1:11" ht="15">
      <c r="A9" s="226">
        <v>3111</v>
      </c>
      <c r="B9" s="226">
        <v>5331</v>
      </c>
      <c r="C9" s="226">
        <v>203</v>
      </c>
      <c r="D9" s="214" t="s">
        <v>318</v>
      </c>
      <c r="E9" s="214"/>
      <c r="F9" s="214"/>
      <c r="G9" s="214"/>
      <c r="H9" s="214"/>
      <c r="I9" s="214"/>
      <c r="J9" s="214"/>
      <c r="K9" s="227">
        <v>1600</v>
      </c>
    </row>
    <row r="10" spans="1:11" ht="15">
      <c r="A10" s="226"/>
      <c r="B10" s="226"/>
      <c r="C10" s="226"/>
      <c r="D10" s="214"/>
      <c r="E10" s="214"/>
      <c r="F10" s="214"/>
      <c r="G10" s="214"/>
      <c r="H10" s="214"/>
      <c r="I10" s="214"/>
      <c r="J10" s="214"/>
      <c r="K10" s="227"/>
    </row>
    <row r="11" spans="1:11" ht="15">
      <c r="A11" s="226">
        <v>3113</v>
      </c>
      <c r="B11" s="226">
        <v>5331</v>
      </c>
      <c r="C11" s="226">
        <v>211</v>
      </c>
      <c r="D11" s="214" t="s">
        <v>319</v>
      </c>
      <c r="E11" s="214"/>
      <c r="F11" s="214"/>
      <c r="G11" s="214"/>
      <c r="H11" s="214"/>
      <c r="I11" s="214"/>
      <c r="J11" s="214"/>
      <c r="K11" s="227">
        <v>4550</v>
      </c>
    </row>
    <row r="12" spans="1:11" ht="15">
      <c r="A12" s="226">
        <v>3113</v>
      </c>
      <c r="B12" s="226">
        <v>5331</v>
      </c>
      <c r="C12" s="226">
        <v>212</v>
      </c>
      <c r="D12" s="214" t="s">
        <v>320</v>
      </c>
      <c r="E12" s="214"/>
      <c r="F12" s="214"/>
      <c r="G12" s="214"/>
      <c r="H12" s="214"/>
      <c r="I12" s="214"/>
      <c r="J12" s="214"/>
      <c r="K12" s="227">
        <v>2200</v>
      </c>
    </row>
    <row r="13" spans="1:11" ht="15">
      <c r="A13" s="226">
        <v>3113</v>
      </c>
      <c r="B13" s="226">
        <v>5331</v>
      </c>
      <c r="C13" s="226">
        <v>213</v>
      </c>
      <c r="D13" s="214" t="s">
        <v>321</v>
      </c>
      <c r="E13" s="214"/>
      <c r="F13" s="214"/>
      <c r="G13" s="214"/>
      <c r="H13" s="214"/>
      <c r="I13" s="214"/>
      <c r="J13" s="214"/>
      <c r="K13" s="227">
        <v>4800</v>
      </c>
    </row>
    <row r="14" spans="1:11" ht="15">
      <c r="A14" s="226"/>
      <c r="B14" s="226"/>
      <c r="C14" s="226"/>
      <c r="D14" s="214"/>
      <c r="E14" s="214"/>
      <c r="F14" s="214"/>
      <c r="G14" s="214"/>
      <c r="H14" s="214"/>
      <c r="I14" s="214"/>
      <c r="J14" s="214"/>
      <c r="K14" s="227"/>
    </row>
    <row r="15" spans="1:11" ht="15">
      <c r="A15" s="226">
        <v>3141</v>
      </c>
      <c r="B15" s="226">
        <v>5331</v>
      </c>
      <c r="C15" s="226">
        <v>223</v>
      </c>
      <c r="D15" s="214" t="s">
        <v>322</v>
      </c>
      <c r="E15" s="214"/>
      <c r="F15" s="214"/>
      <c r="G15" s="214"/>
      <c r="H15" s="214"/>
      <c r="I15" s="214"/>
      <c r="J15" s="214"/>
      <c r="K15" s="227">
        <v>1800</v>
      </c>
    </row>
    <row r="16" spans="1:11" ht="15">
      <c r="A16" s="226"/>
      <c r="B16" s="226"/>
      <c r="C16" s="226"/>
      <c r="D16" s="214"/>
      <c r="E16" s="214"/>
      <c r="F16" s="214"/>
      <c r="G16" s="214"/>
      <c r="H16" s="214"/>
      <c r="I16" s="214"/>
      <c r="J16" s="214"/>
      <c r="K16" s="227"/>
    </row>
    <row r="17" spans="1:11" ht="15">
      <c r="A17" s="226">
        <v>3319</v>
      </c>
      <c r="B17" s="226">
        <v>5331</v>
      </c>
      <c r="C17" s="226">
        <v>205</v>
      </c>
      <c r="D17" s="214" t="s">
        <v>323</v>
      </c>
      <c r="E17" s="214"/>
      <c r="F17" s="214"/>
      <c r="G17" s="214"/>
      <c r="H17" s="214"/>
      <c r="I17" s="214"/>
      <c r="J17" s="214"/>
      <c r="K17" s="227">
        <v>18550</v>
      </c>
    </row>
    <row r="18" spans="1:11" ht="15">
      <c r="A18" s="226"/>
      <c r="B18" s="226"/>
      <c r="C18" s="226"/>
      <c r="D18" s="214"/>
      <c r="E18" s="214"/>
      <c r="F18" s="214"/>
      <c r="G18" s="214"/>
      <c r="H18" s="214"/>
      <c r="I18" s="214"/>
      <c r="J18" s="214"/>
      <c r="K18" s="227"/>
    </row>
    <row r="19" spans="1:11" ht="15">
      <c r="A19" s="226">
        <v>3421</v>
      </c>
      <c r="B19" s="226">
        <v>5331</v>
      </c>
      <c r="C19" s="226">
        <v>225</v>
      </c>
      <c r="D19" s="214" t="s">
        <v>324</v>
      </c>
      <c r="E19" s="214"/>
      <c r="F19" s="214"/>
      <c r="G19" s="214"/>
      <c r="H19" s="214"/>
      <c r="I19" s="214"/>
      <c r="J19" s="214"/>
      <c r="K19" s="227">
        <v>1800</v>
      </c>
    </row>
    <row r="20" spans="1:11" ht="15">
      <c r="A20" s="226"/>
      <c r="B20" s="226"/>
      <c r="C20" s="226"/>
      <c r="D20" s="214"/>
      <c r="E20" s="214"/>
      <c r="F20" s="214"/>
      <c r="G20" s="214"/>
      <c r="H20" s="214"/>
      <c r="I20" s="214"/>
      <c r="J20" s="214"/>
      <c r="K20" s="227"/>
    </row>
    <row r="21" spans="1:11" ht="15">
      <c r="A21" s="226">
        <v>4350</v>
      </c>
      <c r="B21" s="226">
        <v>5331</v>
      </c>
      <c r="C21" s="226"/>
      <c r="D21" s="214" t="s">
        <v>326</v>
      </c>
      <c r="E21" s="214"/>
      <c r="F21" s="214"/>
      <c r="G21" s="214"/>
      <c r="H21" s="214"/>
      <c r="I21" s="214"/>
      <c r="J21" s="214"/>
      <c r="K21" s="227">
        <v>1932</v>
      </c>
    </row>
    <row r="22" spans="1:11" ht="15">
      <c r="A22" s="226"/>
      <c r="B22" s="226"/>
      <c r="C22" s="226"/>
      <c r="D22" s="214"/>
      <c r="E22" s="214"/>
      <c r="F22" s="214"/>
      <c r="G22" s="214"/>
      <c r="H22" s="214"/>
      <c r="I22" s="214"/>
      <c r="J22" s="214"/>
      <c r="K22" s="227"/>
    </row>
    <row r="23" spans="1:11" ht="15">
      <c r="A23" s="226">
        <v>3639</v>
      </c>
      <c r="B23" s="226">
        <v>5222</v>
      </c>
      <c r="C23" s="226">
        <v>4097</v>
      </c>
      <c r="D23" s="214" t="s">
        <v>325</v>
      </c>
      <c r="E23" s="214"/>
      <c r="F23" s="214"/>
      <c r="G23" s="214"/>
      <c r="H23" s="214"/>
      <c r="I23" s="214"/>
      <c r="J23" s="214"/>
      <c r="K23" s="227">
        <v>174</v>
      </c>
    </row>
    <row r="24" spans="1:11" ht="12.75">
      <c r="A24" s="220"/>
      <c r="B24" s="220"/>
      <c r="C24" s="220"/>
      <c r="K24" s="224"/>
    </row>
    <row r="25" spans="1:3" ht="12.75">
      <c r="A25" s="220"/>
      <c r="B25" s="220"/>
      <c r="C25" s="220"/>
    </row>
    <row r="26" spans="1:10" ht="15">
      <c r="A26" s="220"/>
      <c r="B26" s="220"/>
      <c r="C26" s="220"/>
      <c r="D26" s="304" t="s">
        <v>327</v>
      </c>
      <c r="E26" s="304"/>
      <c r="F26" s="304"/>
      <c r="G26" s="304"/>
      <c r="H26" s="304"/>
      <c r="I26" s="304"/>
      <c r="J26" s="304"/>
    </row>
    <row r="27" spans="1:3" ht="12.75">
      <c r="A27" s="220"/>
      <c r="B27" s="220"/>
      <c r="C27" s="220"/>
    </row>
    <row r="28" spans="1:11" ht="12.75">
      <c r="A28" s="220">
        <v>3113</v>
      </c>
      <c r="B28" s="220">
        <v>5331</v>
      </c>
      <c r="C28" s="220">
        <v>1213</v>
      </c>
      <c r="D28" t="s">
        <v>328</v>
      </c>
      <c r="K28" s="224">
        <v>700</v>
      </c>
    </row>
    <row r="29" spans="1:11" ht="12.75">
      <c r="A29" s="220"/>
      <c r="B29" s="220"/>
      <c r="C29" s="220"/>
      <c r="K29" s="224"/>
    </row>
    <row r="30" spans="1:11" ht="12.75">
      <c r="A30" s="220">
        <v>3319</v>
      </c>
      <c r="B30" s="220">
        <v>5331</v>
      </c>
      <c r="C30" s="220">
        <v>2205</v>
      </c>
      <c r="D30" t="s">
        <v>329</v>
      </c>
      <c r="K30" s="224">
        <v>25</v>
      </c>
    </row>
    <row r="31" spans="1:11" ht="12.75">
      <c r="A31" s="220"/>
      <c r="B31" s="220"/>
      <c r="C31" s="220"/>
      <c r="K31" s="224"/>
    </row>
    <row r="32" spans="1:11" ht="12.75">
      <c r="A32" s="220">
        <v>3319</v>
      </c>
      <c r="B32" s="220">
        <v>5331</v>
      </c>
      <c r="C32" s="220">
        <v>2215</v>
      </c>
      <c r="D32" t="s">
        <v>330</v>
      </c>
      <c r="K32" s="224">
        <v>4620</v>
      </c>
    </row>
    <row r="33" spans="1:3" ht="12.75">
      <c r="A33" s="220"/>
      <c r="B33" s="220"/>
      <c r="C33" s="220"/>
    </row>
    <row r="34" spans="1:11" ht="12.75">
      <c r="A34" s="233"/>
      <c r="B34" s="233"/>
      <c r="C34" s="233"/>
      <c r="D34" s="238" t="s">
        <v>331</v>
      </c>
      <c r="E34" s="234"/>
      <c r="F34" s="234"/>
      <c r="G34" s="234"/>
      <c r="H34" s="234"/>
      <c r="I34" s="234"/>
      <c r="J34" s="234"/>
      <c r="K34" s="235">
        <f>SUM(K7:K32)</f>
        <v>48211</v>
      </c>
    </row>
    <row r="35" spans="1:3" ht="12.75">
      <c r="A35" s="220"/>
      <c r="B35" s="220"/>
      <c r="C35" s="220"/>
    </row>
    <row r="36" spans="1:3" ht="12.75">
      <c r="A36" s="220"/>
      <c r="B36" s="220"/>
      <c r="C36" s="220"/>
    </row>
    <row r="37" spans="1:10" ht="12.75">
      <c r="A37" s="220"/>
      <c r="B37" s="220"/>
      <c r="C37" s="220"/>
      <c r="D37" s="305" t="s">
        <v>364</v>
      </c>
      <c r="E37" s="305"/>
      <c r="F37" s="305"/>
      <c r="G37" s="305"/>
      <c r="H37" s="305"/>
      <c r="I37" s="305"/>
      <c r="J37" s="305"/>
    </row>
    <row r="38" spans="1:3" ht="12.75">
      <c r="A38" s="220"/>
      <c r="B38" s="220"/>
      <c r="C38" s="220"/>
    </row>
    <row r="39" spans="1:11" ht="12.75">
      <c r="A39" s="220">
        <v>3319</v>
      </c>
      <c r="B39" s="220">
        <v>2122</v>
      </c>
      <c r="C39" s="220">
        <v>205</v>
      </c>
      <c r="D39" s="228" t="s">
        <v>323</v>
      </c>
      <c r="K39" s="224">
        <v>1577</v>
      </c>
    </row>
    <row r="40" spans="1:11" ht="12.75">
      <c r="A40" s="220"/>
      <c r="B40" s="220"/>
      <c r="C40" s="220"/>
      <c r="K40" s="224"/>
    </row>
    <row r="41" spans="1:11" ht="12.75">
      <c r="A41" s="233"/>
      <c r="B41" s="233"/>
      <c r="C41" s="233"/>
      <c r="D41" s="238" t="s">
        <v>332</v>
      </c>
      <c r="E41" s="234"/>
      <c r="F41" s="234"/>
      <c r="G41" s="234"/>
      <c r="H41" s="234"/>
      <c r="I41" s="234"/>
      <c r="J41" s="234"/>
      <c r="K41" s="235">
        <v>1577</v>
      </c>
    </row>
    <row r="42" spans="2:3" ht="12.75">
      <c r="B42" s="220"/>
      <c r="C42" s="220"/>
    </row>
    <row r="43" spans="2:3" ht="12.75">
      <c r="B43" s="220"/>
      <c r="C43" s="220"/>
    </row>
    <row r="44" ht="12.75">
      <c r="B44" s="220"/>
    </row>
    <row r="45" ht="12.75">
      <c r="B45" s="220"/>
    </row>
    <row r="46" ht="12.75">
      <c r="B46" s="220"/>
    </row>
    <row r="47" ht="12.75">
      <c r="B47" s="220"/>
    </row>
    <row r="48" ht="12.75">
      <c r="B48" s="220"/>
    </row>
    <row r="49" ht="12.75">
      <c r="B49" s="220"/>
    </row>
    <row r="50" ht="12.75">
      <c r="B50" s="220"/>
    </row>
    <row r="51" ht="12.75">
      <c r="B51" s="220"/>
    </row>
  </sheetData>
  <sheetProtection/>
  <mergeCells count="4">
    <mergeCell ref="A2:K2"/>
    <mergeCell ref="D4:J4"/>
    <mergeCell ref="D26:J26"/>
    <mergeCell ref="D37:J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16" sqref="I16"/>
    </sheetView>
  </sheetViews>
  <sheetFormatPr defaultColWidth="9.140625" defaultRowHeight="12.75"/>
  <cols>
    <col min="11" max="11" width="10.00390625" style="0" customWidth="1"/>
  </cols>
  <sheetData>
    <row r="1" spans="1:11" ht="1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0.25">
      <c r="A2" s="303" t="s">
        <v>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4" spans="1:11" ht="15">
      <c r="A4" s="214"/>
      <c r="B4" s="214"/>
      <c r="C4" s="214"/>
      <c r="D4" s="304" t="s">
        <v>333</v>
      </c>
      <c r="E4" s="304"/>
      <c r="F4" s="304"/>
      <c r="G4" s="304"/>
      <c r="H4" s="304"/>
      <c r="I4" s="304"/>
      <c r="J4" s="304"/>
      <c r="K4" s="214"/>
    </row>
    <row r="5" spans="1:11" ht="15">
      <c r="A5" s="214" t="s">
        <v>261</v>
      </c>
      <c r="B5" s="214" t="s">
        <v>262</v>
      </c>
      <c r="C5" s="214" t="s">
        <v>263</v>
      </c>
      <c r="D5" s="214"/>
      <c r="E5" s="214"/>
      <c r="F5" s="214"/>
      <c r="G5" s="214"/>
      <c r="H5" s="214"/>
      <c r="I5" s="214"/>
      <c r="J5" s="214"/>
      <c r="K5" s="214"/>
    </row>
    <row r="7" spans="1:11" s="1" customFormat="1" ht="12.75">
      <c r="A7" s="241"/>
      <c r="B7" s="241"/>
      <c r="C7" s="241"/>
      <c r="D7" s="241" t="s">
        <v>344</v>
      </c>
      <c r="E7" s="241"/>
      <c r="F7" s="241"/>
      <c r="G7" s="241"/>
      <c r="H7" s="241"/>
      <c r="I7" s="241"/>
      <c r="J7" s="241"/>
      <c r="K7" s="241"/>
    </row>
    <row r="8" spans="1:11" ht="1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27"/>
    </row>
    <row r="9" spans="1:11" s="1" customFormat="1" ht="15">
      <c r="A9" s="239"/>
      <c r="B9" s="239"/>
      <c r="C9" s="239"/>
      <c r="D9" s="239" t="s">
        <v>334</v>
      </c>
      <c r="E9" s="239"/>
      <c r="F9" s="239"/>
      <c r="G9" s="239"/>
      <c r="H9" s="239"/>
      <c r="I9" s="239"/>
      <c r="J9" s="239"/>
      <c r="K9" s="240">
        <v>1254</v>
      </c>
    </row>
    <row r="10" spans="1:11" ht="1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27"/>
    </row>
    <row r="11" spans="1:11" s="1" customFormat="1" ht="15">
      <c r="A11" s="239"/>
      <c r="B11" s="239"/>
      <c r="C11" s="239"/>
      <c r="D11" s="239" t="s">
        <v>335</v>
      </c>
      <c r="E11" s="239"/>
      <c r="F11" s="239"/>
      <c r="G11" s="239"/>
      <c r="H11" s="239"/>
      <c r="I11" s="239"/>
      <c r="J11" s="239"/>
      <c r="K11" s="240"/>
    </row>
    <row r="12" spans="1:11" ht="15">
      <c r="A12" s="214"/>
      <c r="B12" s="214">
        <v>2460</v>
      </c>
      <c r="C12" s="214"/>
      <c r="D12" s="214" t="s">
        <v>336</v>
      </c>
      <c r="E12" s="214"/>
      <c r="F12" s="214"/>
      <c r="G12" s="214"/>
      <c r="H12" s="214"/>
      <c r="I12" s="214"/>
      <c r="J12" s="214"/>
      <c r="K12" s="227">
        <v>32</v>
      </c>
    </row>
    <row r="13" spans="1:11" ht="1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27"/>
    </row>
    <row r="14" spans="1:11" s="1" customFormat="1" ht="15">
      <c r="A14" s="239"/>
      <c r="B14" s="239"/>
      <c r="C14" s="239"/>
      <c r="D14" s="239" t="s">
        <v>337</v>
      </c>
      <c r="E14" s="239"/>
      <c r="F14" s="239"/>
      <c r="G14" s="239"/>
      <c r="H14" s="239"/>
      <c r="I14" s="239"/>
      <c r="J14" s="239"/>
      <c r="K14" s="240">
        <f>SUM(K15:K20)</f>
        <v>1286</v>
      </c>
    </row>
    <row r="15" spans="1:11" ht="15">
      <c r="A15" s="214">
        <v>6171</v>
      </c>
      <c r="B15" s="214">
        <v>5169</v>
      </c>
      <c r="C15" s="214">
        <v>236</v>
      </c>
      <c r="D15" s="214" t="s">
        <v>338</v>
      </c>
      <c r="E15" s="214"/>
      <c r="F15" s="214"/>
      <c r="G15" s="214"/>
      <c r="H15" s="214"/>
      <c r="I15" s="214"/>
      <c r="J15" s="214"/>
      <c r="K15" s="227">
        <v>720</v>
      </c>
    </row>
    <row r="16" spans="1:11" ht="15">
      <c r="A16" s="214">
        <v>6171</v>
      </c>
      <c r="B16" s="214">
        <v>5175</v>
      </c>
      <c r="C16" s="214">
        <v>236</v>
      </c>
      <c r="D16" s="214" t="s">
        <v>339</v>
      </c>
      <c r="E16" s="214"/>
      <c r="F16" s="214"/>
      <c r="G16" s="214"/>
      <c r="H16" s="214"/>
      <c r="I16" s="214"/>
      <c r="J16" s="214"/>
      <c r="K16" s="227">
        <v>50</v>
      </c>
    </row>
    <row r="17" spans="1:11" ht="15">
      <c r="A17" s="214">
        <v>6171</v>
      </c>
      <c r="B17" s="214">
        <v>5194</v>
      </c>
      <c r="C17" s="214">
        <v>236</v>
      </c>
      <c r="D17" s="214" t="s">
        <v>340</v>
      </c>
      <c r="E17" s="214"/>
      <c r="F17" s="214"/>
      <c r="G17" s="214"/>
      <c r="H17" s="214"/>
      <c r="I17" s="214"/>
      <c r="J17" s="214"/>
      <c r="K17" s="227">
        <v>2</v>
      </c>
    </row>
    <row r="18" spans="1:11" ht="15">
      <c r="A18" s="214">
        <v>6171</v>
      </c>
      <c r="B18" s="214">
        <v>5499</v>
      </c>
      <c r="C18" s="214">
        <v>236</v>
      </c>
      <c r="D18" s="214" t="s">
        <v>341</v>
      </c>
      <c r="E18" s="214"/>
      <c r="F18" s="214"/>
      <c r="G18" s="214"/>
      <c r="H18" s="214"/>
      <c r="I18" s="214"/>
      <c r="J18" s="214"/>
      <c r="K18" s="227">
        <v>500</v>
      </c>
    </row>
    <row r="19" spans="1:11" ht="15">
      <c r="A19" s="214">
        <v>6171</v>
      </c>
      <c r="B19" s="214">
        <v>5660</v>
      </c>
      <c r="C19" s="214">
        <v>236</v>
      </c>
      <c r="D19" s="214" t="s">
        <v>342</v>
      </c>
      <c r="E19" s="214"/>
      <c r="F19" s="214"/>
      <c r="G19" s="214"/>
      <c r="H19" s="214"/>
      <c r="I19" s="214"/>
      <c r="J19" s="214"/>
      <c r="K19" s="227">
        <v>6</v>
      </c>
    </row>
    <row r="20" spans="1:11" ht="15">
      <c r="A20" s="214">
        <v>6310</v>
      </c>
      <c r="B20" s="214">
        <v>5163</v>
      </c>
      <c r="C20" s="214">
        <v>236</v>
      </c>
      <c r="D20" s="214" t="s">
        <v>343</v>
      </c>
      <c r="E20" s="214"/>
      <c r="F20" s="214"/>
      <c r="G20" s="214"/>
      <c r="H20" s="214"/>
      <c r="I20" s="214"/>
      <c r="J20" s="214"/>
      <c r="K20" s="227">
        <v>8</v>
      </c>
    </row>
    <row r="21" spans="1:11" ht="1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27"/>
    </row>
    <row r="22" spans="1:11" s="1" customFormat="1" ht="15">
      <c r="A22" s="242"/>
      <c r="B22" s="242"/>
      <c r="C22" s="242"/>
      <c r="D22" s="242" t="s">
        <v>345</v>
      </c>
      <c r="E22" s="242"/>
      <c r="F22" s="242"/>
      <c r="G22" s="242"/>
      <c r="H22" s="242"/>
      <c r="I22" s="242"/>
      <c r="J22" s="242"/>
      <c r="K22" s="243"/>
    </row>
    <row r="23" spans="1:11" ht="1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27"/>
    </row>
    <row r="24" spans="1:11" s="1" customFormat="1" ht="15">
      <c r="A24" s="239"/>
      <c r="B24" s="239"/>
      <c r="C24" s="239"/>
      <c r="D24" s="239" t="s">
        <v>335</v>
      </c>
      <c r="E24" s="239"/>
      <c r="F24" s="239"/>
      <c r="G24" s="239"/>
      <c r="H24" s="239"/>
      <c r="I24" s="239"/>
      <c r="J24" s="239"/>
      <c r="K24" s="240">
        <f>SUM(K25:K26)</f>
        <v>560</v>
      </c>
    </row>
    <row r="25" spans="4:11" ht="15">
      <c r="D25" s="229" t="s">
        <v>336</v>
      </c>
      <c r="K25" s="224">
        <v>500</v>
      </c>
    </row>
    <row r="26" spans="4:11" ht="15">
      <c r="D26" s="229" t="s">
        <v>346</v>
      </c>
      <c r="K26" s="224">
        <v>60</v>
      </c>
    </row>
    <row r="27" ht="12.75">
      <c r="K27" s="224"/>
    </row>
    <row r="28" spans="4:11" ht="15">
      <c r="D28" s="230" t="s">
        <v>337</v>
      </c>
      <c r="E28" s="230"/>
      <c r="F28" s="230"/>
      <c r="G28" s="230"/>
      <c r="H28" s="230"/>
      <c r="I28" s="230"/>
      <c r="J28" s="230"/>
      <c r="K28" s="245">
        <f>SUM(K29:K32)</f>
        <v>6002</v>
      </c>
    </row>
    <row r="29" spans="4:11" ht="15">
      <c r="D29" s="229" t="s">
        <v>347</v>
      </c>
      <c r="K29" s="224">
        <v>1000</v>
      </c>
    </row>
    <row r="30" spans="4:11" ht="12.75">
      <c r="D30" s="228" t="s">
        <v>343</v>
      </c>
      <c r="K30" s="224">
        <v>2</v>
      </c>
    </row>
    <row r="31" ht="12.75">
      <c r="K31" s="224"/>
    </row>
    <row r="32" spans="4:11" ht="12.75">
      <c r="D32" s="228" t="s">
        <v>365</v>
      </c>
      <c r="K32" s="224">
        <v>5000</v>
      </c>
    </row>
    <row r="33" ht="12.75">
      <c r="K33" s="224"/>
    </row>
    <row r="34" spans="1:11" s="1" customFormat="1" ht="12.75">
      <c r="A34" s="241"/>
      <c r="B34" s="241"/>
      <c r="C34" s="241"/>
      <c r="D34" s="241" t="s">
        <v>348</v>
      </c>
      <c r="E34" s="241"/>
      <c r="F34" s="241"/>
      <c r="G34" s="241"/>
      <c r="H34" s="241"/>
      <c r="I34" s="241"/>
      <c r="J34" s="241"/>
      <c r="K34" s="244"/>
    </row>
    <row r="35" ht="12.75">
      <c r="K35" s="224"/>
    </row>
    <row r="36" spans="4:11" s="1" customFormat="1" ht="12.75">
      <c r="D36" s="1" t="s">
        <v>334</v>
      </c>
      <c r="K36" s="245">
        <v>7500</v>
      </c>
    </row>
    <row r="37" ht="12.75">
      <c r="K37" s="224"/>
    </row>
    <row r="38" spans="4:11" s="1" customFormat="1" ht="12.75">
      <c r="D38" s="1" t="s">
        <v>337</v>
      </c>
      <c r="K38" s="245">
        <v>7500</v>
      </c>
    </row>
    <row r="39" spans="1:11" ht="12.75">
      <c r="A39">
        <v>3419</v>
      </c>
      <c r="C39">
        <v>999</v>
      </c>
      <c r="D39" s="246" t="s">
        <v>349</v>
      </c>
      <c r="E39" s="231"/>
      <c r="F39" s="231"/>
      <c r="G39" s="231"/>
      <c r="H39" s="231"/>
      <c r="I39" s="231"/>
      <c r="J39" s="231"/>
      <c r="K39" s="224">
        <v>2500</v>
      </c>
    </row>
    <row r="40" spans="1:11" ht="12.75">
      <c r="A40">
        <v>3419</v>
      </c>
      <c r="B40">
        <v>5222</v>
      </c>
      <c r="C40">
        <v>997</v>
      </c>
      <c r="D40" s="228" t="s">
        <v>350</v>
      </c>
      <c r="K40" s="224">
        <v>4000</v>
      </c>
    </row>
    <row r="41" spans="4:11" ht="12.75">
      <c r="D41" s="228" t="s">
        <v>351</v>
      </c>
      <c r="K41" s="224">
        <v>2000</v>
      </c>
    </row>
    <row r="42" spans="4:11" ht="12.75">
      <c r="D42" s="228" t="s">
        <v>352</v>
      </c>
      <c r="K42" s="224">
        <v>600</v>
      </c>
    </row>
    <row r="43" spans="4:11" ht="12.75">
      <c r="D43" s="228" t="s">
        <v>353</v>
      </c>
      <c r="K43" s="224">
        <v>100</v>
      </c>
    </row>
    <row r="44" spans="1:11" ht="12.75">
      <c r="A44">
        <v>3419</v>
      </c>
      <c r="B44">
        <v>5222</v>
      </c>
      <c r="C44">
        <v>998</v>
      </c>
      <c r="D44" s="228" t="s">
        <v>354</v>
      </c>
      <c r="K44" s="224">
        <v>500</v>
      </c>
    </row>
    <row r="45" spans="1:11" ht="12.75">
      <c r="A45">
        <v>3419</v>
      </c>
      <c r="B45">
        <v>5221</v>
      </c>
      <c r="C45">
        <v>906</v>
      </c>
      <c r="D45" s="228" t="s">
        <v>355</v>
      </c>
      <c r="K45" s="224">
        <v>500</v>
      </c>
    </row>
    <row r="47" ht="12.75">
      <c r="A47" s="1" t="s">
        <v>366</v>
      </c>
    </row>
  </sheetData>
  <sheetProtection/>
  <mergeCells count="2">
    <mergeCell ref="A2:K2"/>
    <mergeCell ref="D4:J4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Ilona Kupková</cp:lastModifiedBy>
  <cp:lastPrinted>2017-12-01T07:50:22Z</cp:lastPrinted>
  <dcterms:created xsi:type="dcterms:W3CDTF">2006-07-25T08:20:23Z</dcterms:created>
  <dcterms:modified xsi:type="dcterms:W3CDTF">2017-12-01T07:57:32Z</dcterms:modified>
  <cp:category/>
  <cp:version/>
  <cp:contentType/>
  <cp:contentStatus/>
</cp:coreProperties>
</file>